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505"/>
  </bookViews>
  <sheets>
    <sheet name="2024" sheetId="14" r:id="rId1"/>
    <sheet name="Лист2" sheetId="2" r:id="rId2"/>
    <sheet name="Лист3" sheetId="3" r:id="rId3"/>
    <sheet name="Лист4" sheetId="4" r:id="rId4"/>
  </sheets>
  <definedNames>
    <definedName name="_xlnm.Print_Area" localSheetId="0">'2024'!$A$1:$X$55</definedName>
  </definedNames>
  <calcPr calcId="162913"/>
</workbook>
</file>

<file path=xl/calcChain.xml><?xml version="1.0" encoding="utf-8"?>
<calcChain xmlns="http://schemas.openxmlformats.org/spreadsheetml/2006/main">
  <c r="S54" i="14" l="1"/>
  <c r="L54" i="14"/>
  <c r="N54" i="14"/>
  <c r="X54" i="14"/>
  <c r="S37" i="14"/>
  <c r="Q35" i="14" l="1"/>
  <c r="Q54" i="14"/>
  <c r="V35" i="14"/>
  <c r="X21" i="14"/>
  <c r="X35" i="14" s="1"/>
  <c r="V21" i="14"/>
  <c r="T21" i="14"/>
  <c r="Q21" i="14"/>
  <c r="S20" i="14"/>
  <c r="S19" i="14"/>
  <c r="S21" i="14" s="1"/>
  <c r="S35" i="14" s="1"/>
  <c r="N21" i="14" l="1"/>
  <c r="N35" i="14" s="1"/>
  <c r="L35" i="14"/>
  <c r="L21" i="14"/>
  <c r="G35" i="14"/>
  <c r="E35" i="14"/>
  <c r="G21" i="14"/>
  <c r="E21" i="14"/>
  <c r="S27" i="14" l="1"/>
  <c r="X49" i="14"/>
  <c r="S48" i="14"/>
  <c r="L49" i="14"/>
  <c r="E49" i="14"/>
  <c r="X26" i="14" l="1"/>
  <c r="S26" i="14" s="1"/>
  <c r="X24" i="14"/>
  <c r="X32" i="14"/>
  <c r="X30" i="14"/>
  <c r="E28" i="14" l="1"/>
  <c r="S25" i="14"/>
  <c r="S24" i="14"/>
  <c r="S23" i="14"/>
  <c r="S43" i="14" l="1"/>
  <c r="T34" i="14"/>
  <c r="X34" i="14"/>
  <c r="V34" i="14"/>
  <c r="S34" i="14"/>
  <c r="T28" i="14"/>
  <c r="V28" i="14"/>
  <c r="N34" i="14"/>
  <c r="L34" i="14"/>
  <c r="N28" i="14"/>
  <c r="L28" i="14"/>
  <c r="E34" i="14"/>
  <c r="G34" i="14"/>
  <c r="G28" i="14"/>
  <c r="Q28" i="14"/>
  <c r="V54" i="14" l="1"/>
  <c r="N49" i="14"/>
  <c r="S42" i="14" l="1"/>
  <c r="X57" i="2" l="1"/>
  <c r="V57" i="2"/>
  <c r="T57" i="2"/>
  <c r="S57" i="2"/>
  <c r="Q57" i="2"/>
  <c r="N57" i="2"/>
  <c r="L57" i="2"/>
  <c r="L58" i="2" s="1"/>
  <c r="L54" i="2"/>
  <c r="X53" i="2"/>
  <c r="X54" i="2" s="1"/>
  <c r="T53" i="2"/>
  <c r="Q53" i="2"/>
  <c r="N53" i="2"/>
  <c r="N54" i="2" s="1"/>
  <c r="L53" i="2"/>
  <c r="E53" i="2"/>
  <c r="E54" i="2" s="1"/>
  <c r="S52" i="2"/>
  <c r="S51" i="2"/>
  <c r="S50" i="2"/>
  <c r="S49" i="2"/>
  <c r="S47" i="2"/>
  <c r="S42" i="2"/>
  <c r="S53" i="2" s="1"/>
  <c r="S54" i="2" s="1"/>
  <c r="X39" i="2"/>
  <c r="V39" i="2"/>
  <c r="T39" i="2"/>
  <c r="S39" i="2"/>
  <c r="Q39" i="2"/>
  <c r="N39" i="2"/>
  <c r="L39" i="2"/>
  <c r="E39" i="2"/>
  <c r="S38" i="2"/>
  <c r="L36" i="2"/>
  <c r="E36" i="2"/>
  <c r="X35" i="2"/>
  <c r="V35" i="2"/>
  <c r="L35" i="2"/>
  <c r="G35" i="2"/>
  <c r="G36" i="2" s="1"/>
  <c r="G58" i="2" s="1"/>
  <c r="E35" i="2"/>
  <c r="S34" i="2"/>
  <c r="S33" i="2"/>
  <c r="S32" i="2"/>
  <c r="S31" i="2"/>
  <c r="S30" i="2"/>
  <c r="S29" i="2"/>
  <c r="S28" i="2"/>
  <c r="S27" i="2"/>
  <c r="S26" i="2"/>
  <c r="S35" i="2" s="1"/>
  <c r="X24" i="2"/>
  <c r="V24" i="2"/>
  <c r="T24" i="2"/>
  <c r="T35" i="2" s="1"/>
  <c r="T36" i="2" s="1"/>
  <c r="Q24" i="2"/>
  <c r="Q35" i="2" s="1"/>
  <c r="Q36" i="2" s="1"/>
  <c r="Q58" i="2" s="1"/>
  <c r="N24" i="2"/>
  <c r="N35" i="2" s="1"/>
  <c r="L24" i="2"/>
  <c r="G24" i="2"/>
  <c r="E24" i="2"/>
  <c r="S23" i="2"/>
  <c r="S24" i="2" s="1"/>
  <c r="S22" i="2"/>
  <c r="X20" i="2"/>
  <c r="X36" i="2" s="1"/>
  <c r="V20" i="2"/>
  <c r="V36" i="2" s="1"/>
  <c r="V58" i="2" s="1"/>
  <c r="Q20" i="2"/>
  <c r="N20" i="2"/>
  <c r="L20" i="2"/>
  <c r="G20" i="2"/>
  <c r="E20" i="2"/>
  <c r="S19" i="2"/>
  <c r="S20" i="2" s="1"/>
  <c r="S36" i="2" l="1"/>
  <c r="S58" i="2" s="1"/>
  <c r="N36" i="2"/>
  <c r="N58" i="2" s="1"/>
  <c r="E58" i="2"/>
  <c r="X58" i="2"/>
  <c r="Q34" i="14"/>
  <c r="S47" i="14" l="1"/>
  <c r="S41" i="14"/>
  <c r="E50" i="14"/>
  <c r="L50" i="14"/>
  <c r="X50" i="14"/>
  <c r="S46" i="14" l="1"/>
  <c r="S45" i="14"/>
  <c r="S44" i="14"/>
  <c r="S49" i="14" s="1"/>
  <c r="S50" i="14" l="1"/>
  <c r="N50" i="14"/>
  <c r="T49" i="14" l="1"/>
  <c r="Q49" i="14"/>
  <c r="X38" i="14"/>
  <c r="V38" i="14"/>
  <c r="T38" i="14"/>
  <c r="S38" i="14"/>
  <c r="Q38" i="14"/>
  <c r="N38" i="14"/>
  <c r="L38" i="14"/>
  <c r="E38" i="14"/>
  <c r="X53" i="14" l="1"/>
  <c r="V53" i="14"/>
  <c r="T53" i="14"/>
  <c r="S53" i="14"/>
  <c r="Q53" i="14"/>
  <c r="N53" i="14"/>
  <c r="L53" i="14"/>
  <c r="E54" i="14" l="1"/>
  <c r="G54" i="14"/>
  <c r="X28" i="14" l="1"/>
  <c r="S28" i="14"/>
</calcChain>
</file>

<file path=xl/sharedStrings.xml><?xml version="1.0" encoding="utf-8"?>
<sst xmlns="http://schemas.openxmlformats.org/spreadsheetml/2006/main" count="264" uniqueCount="133">
  <si>
    <t>Наименование объекта</t>
  </si>
  <si>
    <t>Общая площадь квартир жилых домов, кв. м</t>
  </si>
  <si>
    <t>Ввод площади в текущем году, кв. м</t>
  </si>
  <si>
    <t>Сроки проведения капитального ремонта</t>
  </si>
  <si>
    <t>Стоимость проведения капитального ремонта, руб.</t>
  </si>
  <si>
    <t>всего</t>
  </si>
  <si>
    <t>в том числе</t>
  </si>
  <si>
    <t>сметная</t>
  </si>
  <si>
    <t>бюджет</t>
  </si>
  <si>
    <t>СОГЛАСОВАНО</t>
  </si>
  <si>
    <t>Государственное объединение</t>
  </si>
  <si>
    <t>"Жилищно-коммунальное хозяйство</t>
  </si>
  <si>
    <t>Минской области"</t>
  </si>
  <si>
    <t>финансовый отдел</t>
  </si>
  <si>
    <t xml:space="preserve">Смолевичского районного </t>
  </si>
  <si>
    <t>исполнительного комитета</t>
  </si>
  <si>
    <t>УТВЕРЖДЕНО</t>
  </si>
  <si>
    <t>решение</t>
  </si>
  <si>
    <t>Смолевичского районного</t>
  </si>
  <si>
    <t>_________________Д.В.Чернышевич</t>
  </si>
  <si>
    <t>_______________№_______</t>
  </si>
  <si>
    <t>Договорная</t>
  </si>
  <si>
    <t>начало, месяц, год</t>
  </si>
  <si>
    <t>окончание, месяц, год</t>
  </si>
  <si>
    <t>№ п/п</t>
  </si>
  <si>
    <t>сумма от внесения платы за капитальный ремонт гражданамигражданами и арендаторами нежилых помещений</t>
  </si>
  <si>
    <t>Технический и авторский надзор, госстройнадзор, регистрация декларации соответствия объекта ТР, мониторинг цен и тарифов</t>
  </si>
  <si>
    <t>2</t>
  </si>
  <si>
    <t>04.2022</t>
  </si>
  <si>
    <t>07.2022</t>
  </si>
  <si>
    <t>06.2022</t>
  </si>
  <si>
    <t>"Капитальный ремонт с элементами модернизации жилого дома по адресу: Минская область, Смолевичский район, пос. Усяж, ул. Комсомольская, д. 4"</t>
  </si>
  <si>
    <t>05.2022</t>
  </si>
  <si>
    <t>08.2022</t>
  </si>
  <si>
    <t xml:space="preserve">1. Объекты с вводом площади в текущем году </t>
  </si>
  <si>
    <t>1</t>
  </si>
  <si>
    <t>3</t>
  </si>
  <si>
    <t>4</t>
  </si>
  <si>
    <t>5</t>
  </si>
  <si>
    <t>6</t>
  </si>
  <si>
    <t>7</t>
  </si>
  <si>
    <t>9</t>
  </si>
  <si>
    <t>ИТОГО по разделу 2</t>
  </si>
  <si>
    <t>ИТОГО по разделу 3</t>
  </si>
  <si>
    <t>ВСЕГО:</t>
  </si>
  <si>
    <t>_________________Ю.В.Кукашук</t>
  </si>
  <si>
    <t>Итого:</t>
  </si>
  <si>
    <t>2.Объекты по капитальному ремонту отдельных конструктивных элементов</t>
  </si>
  <si>
    <t xml:space="preserve">Капитальный ремонт с элементами модернизации жилого дома по адресу: Минская область, г. Смолевичи, ул. 50 лет Октября, д. 21 </t>
  </si>
  <si>
    <t>Капитальный ремонт с элементами модернизации жилого дома по адресу: Минская область, г. Смолевичи, ул. 50 лет Октября, д. 9</t>
  </si>
  <si>
    <t>Капитальный ремонт с элементами модернизации жилого дома по адресу: Минская область,  Смолевичский район, пос. Черницкий, ул. Центральная, д. 16</t>
  </si>
  <si>
    <t>Капитальный ремонт с элементами модернизации жилого дома по адресу: Минская область,  Смолевичский район, пос. Черницкий, ул. Черницкая, д. 1</t>
  </si>
  <si>
    <t>Капитальный ремонт с элементами модернизации жилого дома по адресу: Минская область,  Смолевичский район, пос. Зеленый Бор, ул. Минская, д. 7</t>
  </si>
  <si>
    <t>Капитальный ремонт с элементами модернизации жилого дома по адресу: Минская область,  Смолевичский район, пос. Октябрьский, ул. Центральная, д. 19</t>
  </si>
  <si>
    <t>Капитальный ремонт с элементами модернизации жилого дома по адресу: Минская область,  Смолевичский район, пос. Октябрьский, ул. Школьная, д. 6а</t>
  </si>
  <si>
    <t>Капитальный ремонт с элементами модернизации жилого дома по адресу: Минская область,  Смолевичский район,  дер. Пекалин, ул. Ленина, д. 9</t>
  </si>
  <si>
    <t>Капитальный ремонт с элементами модернизации жилого дома по адресу: Минская область,  Смолевичский район, Усяжский с/с, д. Мгле, ул. Центральная, д. 37</t>
  </si>
  <si>
    <t>Капитальный ремонт с элементами модернизации жилого дома по адресу: Минская область, г. Смолевичи, ул. Связистов, д. 2</t>
  </si>
  <si>
    <t>Капитальный ремонт с элементами модернизации жилого дома по адресу: Минская область,  Смолевичский район, пос. Зеленый Бор, ул. Минская, д. 9</t>
  </si>
  <si>
    <t>Капитальный ремонт с элементами модернизации жилого дома по адресу: Минская область, Смолевичский район, пос. Октябрьский, ул. Школьная, д. 6</t>
  </si>
  <si>
    <t>Капитальный ремонт с элементами модернизации жилого дома по адресу: Минская область, г. Смолевичи, ул. Первомайская, д.3</t>
  </si>
  <si>
    <t>Капитальный ремонт с элементами модернизации жилого дома по адресу: Минская область, Смолевичский район, пос. Зеленый Бор, ул.Социалистическая, д. 8</t>
  </si>
  <si>
    <t>Капитальный ремонт с элементами модернизации жилого дома по адресу: Минская область, Смолевичский район, пос. Усяж, ул. Советская, д. 4</t>
  </si>
  <si>
    <t>Капитальный ремонт с элементами модернизации жилого дома по адресу: Минская область, Смолевичский район, пос. Усяж, ул. Советская, д. 7</t>
  </si>
  <si>
    <t>Капитальный ремонт с элементами модернизации жилого дома по адресу: Минская область, г. Смолевичи, ул. 50 лет Октября, д. 19</t>
  </si>
  <si>
    <t>Капитальный ремонт с элементами модернизации жилого дома по адресу: Минская область, г. Смолевичи, ул. Жодинская, д. 18</t>
  </si>
  <si>
    <t>Капитальный ремонт с элементами модернизации здания общежития по адресу: Минская область, г. Смолевичи, ул. Центральная, д. 18</t>
  </si>
  <si>
    <t>Капитальный ремонт с элементами модернизации жилого дома по адресу: Минская область, г. Смолевичи, ул. Жодинская, д. 20</t>
  </si>
  <si>
    <t>Капитальный ремонт с элементами модернизации жилого дома по адресу: Минская область, г. Смолевичи, ул. 50 лет Октября, д.23</t>
  </si>
  <si>
    <t>Капитальный ремонт с элементами модернизации жилого дома по адресу: Минская область, г. Смолевичи, ул. Жодинская, д.16 (1-ая очередь строительства)</t>
  </si>
  <si>
    <t>Итого по разделу 3.1.</t>
  </si>
  <si>
    <t>4. Затраты заказчика</t>
  </si>
  <si>
    <t>ИТОГО по разделу 4</t>
  </si>
  <si>
    <t>март 2022</t>
  </si>
  <si>
    <t>Текущий график капитального ремонта жилищного фонда г. Смолевичи и Смолевичского района на 2023 год</t>
  </si>
  <si>
    <t>Исполь-зовано средств на 01.01.2023г., руб.</t>
  </si>
  <si>
    <t>кредиторская задолжен-ность на 01.01.2023г.</t>
  </si>
  <si>
    <t>План финансирования 2023 года, руб.</t>
  </si>
  <si>
    <t>стоимость работ                      на 2023 год</t>
  </si>
  <si>
    <t>09.2022</t>
  </si>
  <si>
    <t>05.2023</t>
  </si>
  <si>
    <t>03.2022</t>
  </si>
  <si>
    <t>3.Обследовательские работы и разработка проектно-сметной документации</t>
  </si>
  <si>
    <t>3.1. Объекты 2023 года</t>
  </si>
  <si>
    <t>Капитальный ремонт с элементами модернизации жилого дома по адресу: Минская область,  Смолевичский район, пос. Зеленый Бор, ул. Заводская, д.2а</t>
  </si>
  <si>
    <t>январь 2023</t>
  </si>
  <si>
    <t>сентябрь 2022</t>
  </si>
  <si>
    <t>декабрь 2023</t>
  </si>
  <si>
    <t>Итого по разделу 1</t>
  </si>
  <si>
    <t>июнь 2021</t>
  </si>
  <si>
    <t>февраль 2022</t>
  </si>
  <si>
    <t>1.1 Переходящие объекты с 2022 на 2023 год с вводом площади в текущем году</t>
  </si>
  <si>
    <t>1.2. Вновь начинаемые объекты в 2023 году, без ввода площади в текщем году</t>
  </si>
  <si>
    <t>1.2. Вновь начинаемые объекты в 2023 году, с вводом площади в текщем году</t>
  </si>
  <si>
    <t>План финансирования 2024 года, руб.</t>
  </si>
  <si>
    <t>Исполь-зовано средств на 01.01.2024г., руб.</t>
  </si>
  <si>
    <t>стоимость работ                      на 2024 год</t>
  </si>
  <si>
    <t>кредиторская задолжен-ность на 01.01.2024г.</t>
  </si>
  <si>
    <t>Капиальный ремонт с элементами модернизации жилого дома по адресу: Минская область, г. Смолевичи,  ул.Связистов, д.2</t>
  </si>
  <si>
    <t>Капиальный ремонт с элементами модернизации жилого дома по адресу: Минская область, Смолевичский район, пос. Октябрьский, ул.Центральная, д.19</t>
  </si>
  <si>
    <t>Капиальный ремонт с элементами модернизации жилого дома по адресу: Минская область, Смолевичский район, пос. Октябрьский, ул.Школьная, д.6а</t>
  </si>
  <si>
    <t>Капитальный ремонт с элементами модернизации здания общежития по адресу: Минская область, г. Смолевичи, ул. Центральная, д.18</t>
  </si>
  <si>
    <t>Капиальный ремонт с элементами модернизации жилого дома по адресу: Минская область, Смолевичский район, пос. Зеленый Бор, ул.Минская, д.7</t>
  </si>
  <si>
    <t>Капиальный ремонт с элементами модернизации жилого дома по адресу: Минская область, Смолевичский район, пос. Зеленый Бор, ул.Минская, д.9</t>
  </si>
  <si>
    <t>Капиальный ремонт с элементами модернизации жилого дома по адресу: Минская область, Смолевичский район, пос. Черницкий, ул. Центральная, д.16</t>
  </si>
  <si>
    <t>06.2024</t>
  </si>
  <si>
    <t>3.1. Объекты 2025 года</t>
  </si>
  <si>
    <t>январь 2024</t>
  </si>
  <si>
    <t>декабрь 2024</t>
  </si>
  <si>
    <t>март 2024</t>
  </si>
  <si>
    <t>Текущий график капитального ремонта жилищного фонда г. Смолевичи и Смолевичского района на 2024 год</t>
  </si>
  <si>
    <t>апрель 2024</t>
  </si>
  <si>
    <t>Капиальный ремонт с элементами модернизации жилого дома по адресу: Минская область, Смолевичский район, пос. Черницкий, ул. Черницкая, д.1</t>
  </si>
  <si>
    <t>июнь 2024</t>
  </si>
  <si>
    <t>01.2024</t>
  </si>
  <si>
    <t>02.2024</t>
  </si>
  <si>
    <t>03.2024</t>
  </si>
  <si>
    <t>-</t>
  </si>
  <si>
    <t>1.2. Вновь начинаемые объекты в 2024 году обеспеченные финансированием</t>
  </si>
  <si>
    <t>1.3. Вновь начинаемые объекты в 2024 году, без ввода площади в текщем году</t>
  </si>
  <si>
    <t>1.1. Переходящие объекты с 2023 на 2024 год</t>
  </si>
  <si>
    <t>Капиальный ремонт с элементами модернизации жилого дома по адресу: Минская область, г. Смолевичи,  ул.Жодинская, д.20</t>
  </si>
  <si>
    <t>06.2023</t>
  </si>
  <si>
    <t>Капиальный ремонт с элементами модернизации жилого дома по адресу: Минская область, г. Смолевичи,  ул.Жодинская, д.18 (1 пусковой комплекс)</t>
  </si>
  <si>
    <t>Капиальный ремонт с элементами модернизации жилого дома по адресу: Минская область, г. Смолевичи,  ул.Жодинская, д.18 (2 пусковой комплекс)</t>
  </si>
  <si>
    <t>Капитальный ремонт с элементами модернизации жилого дома по адресу: Минская область, г. Смолевичи, ул.50 лет Октября, д.21</t>
  </si>
  <si>
    <t>Капитальный ремонт с элементами модернизации жилого дома по адресу: Минская область, г. Смолевичи, ул.50 лет Октября, д.9</t>
  </si>
  <si>
    <t>Капитальный ремонт с элементами модернизациижилого дома по адресу: Минская область, г. Смолевичи, ул.50 лет Октября, д.23</t>
  </si>
  <si>
    <t>Капитальный ремонт с элементами модернизации жилого дома по адресу: Минская область, Смолевичский район, пос. Усяж, ул. Советская, д.7</t>
  </si>
  <si>
    <t>Капитальный ремонт с элементами модернизации жилого дома по адресу: Минская область, Смолевичский район, пос. Усяж, ул. Советская, д.4</t>
  </si>
  <si>
    <t>Капитальный ремонт с элементами модернизации жилого дома по адресу: Минская область, Смолевичский район, пос. Усяж, ул. Комсомольская, д.4</t>
  </si>
  <si>
    <t>Капитальный ремонт с элементами модернизации жилого дома по адресу: Минская область, Смолевичский район, пос. Зеленый Бор, ул. Социалистическая, д.8</t>
  </si>
  <si>
    <t>Капитальный ремонт с элементами модернизации жилого дома по адресу: Минская область, г. Смолевичи, ул.Жодинская, д.16 (2 очередь строительства)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</si>
</sst>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10" x14ac:knownFonts="1">
    <font>
      <sz val="11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78">
    <xf numFmtId="0" fontId="0" fillId="0" borderId="0" xfId="0"/>
    <xf numFmtId="0" fontId="1" fillId="0" borderId="0" xfId="0" applyFont="1"/>
    <xf numFmtId="0" fontId="1" fillId="2" borderId="0" xfId="0" applyFont="1" applyFill="1"/>
    <xf numFmtId="0" fontId="0" fillId="2" borderId="0" xfId="0" applyFill="1"/>
    <xf numFmtId="0" fontId="2" fillId="0" borderId="0" xfId="0" applyFont="1"/>
    <xf numFmtId="0" fontId="2" fillId="2" borderId="0" xfId="0" applyFont="1" applyFill="1"/>
    <xf numFmtId="0" fontId="3" fillId="0" borderId="1" xfId="0" applyFont="1" applyBorder="1" applyAlignment="1">
      <alignment vertical="top" wrapText="1"/>
    </xf>
    <xf numFmtId="4" fontId="3" fillId="0" borderId="1" xfId="0" applyNumberFormat="1" applyFont="1" applyBorder="1" applyAlignment="1">
      <alignment vertical="center" wrapText="1"/>
    </xf>
    <xf numFmtId="0" fontId="4" fillId="0" borderId="0" xfId="0" applyFont="1"/>
    <xf numFmtId="4" fontId="2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43" fontId="6" fillId="0" borderId="0" xfId="1" applyFont="1" applyFill="1"/>
    <xf numFmtId="49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/>
    <xf numFmtId="4" fontId="2" fillId="0" borderId="0" xfId="0" applyNumberFormat="1" applyFont="1" applyBorder="1" applyAlignment="1">
      <alignment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4" fontId="3" fillId="0" borderId="1" xfId="0" applyNumberFormat="1" applyFont="1" applyFill="1" applyBorder="1" applyAlignment="1">
      <alignment vertical="center" wrapText="1"/>
    </xf>
    <xf numFmtId="2" fontId="2" fillId="2" borderId="2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" fontId="2" fillId="2" borderId="15" xfId="0" applyNumberFormat="1" applyFont="1" applyFill="1" applyBorder="1" applyAlignment="1">
      <alignment vertical="center" wrapText="1"/>
    </xf>
    <xf numFmtId="4" fontId="2" fillId="2" borderId="5" xfId="0" applyNumberFormat="1" applyFont="1" applyFill="1" applyBorder="1" applyAlignment="1">
      <alignment vertical="center" wrapText="1"/>
    </xf>
    <xf numFmtId="49" fontId="2" fillId="0" borderId="1" xfId="0" applyNumberFormat="1" applyFont="1" applyBorder="1" applyAlignment="1">
      <alignment vertical="center" wrapText="1"/>
    </xf>
    <xf numFmtId="2" fontId="2" fillId="0" borderId="1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vertical="center" wrapText="1"/>
    </xf>
    <xf numFmtId="4" fontId="3" fillId="2" borderId="1" xfId="0" applyNumberFormat="1" applyFont="1" applyFill="1" applyBorder="1" applyAlignment="1">
      <alignment vertical="center" wrapText="1"/>
    </xf>
    <xf numFmtId="4" fontId="2" fillId="2" borderId="15" xfId="0" applyNumberFormat="1" applyFont="1" applyFill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4" fontId="2" fillId="2" borderId="15" xfId="0" applyNumberFormat="1" applyFont="1" applyFill="1" applyBorder="1" applyAlignment="1">
      <alignment horizontal="center" vertical="center" wrapText="1"/>
    </xf>
    <xf numFmtId="4" fontId="2" fillId="2" borderId="5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2" fontId="3" fillId="0" borderId="15" xfId="0" applyNumberFormat="1" applyFont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4" fontId="3" fillId="2" borderId="15" xfId="0" applyNumberFormat="1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4" fontId="2" fillId="2" borderId="6" xfId="0" applyNumberFormat="1" applyFont="1" applyFill="1" applyBorder="1" applyAlignment="1">
      <alignment horizontal="center" vertical="center" wrapText="1"/>
    </xf>
    <xf numFmtId="4" fontId="2" fillId="2" borderId="8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13" xfId="0" applyFont="1" applyFill="1" applyBorder="1" applyAlignment="1">
      <alignment horizontal="center" vertical="top" wrapText="1"/>
    </xf>
    <xf numFmtId="0" fontId="2" fillId="2" borderId="14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2" fontId="2" fillId="0" borderId="4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49" fontId="3" fillId="2" borderId="15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4" fontId="2" fillId="2" borderId="7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4" fontId="2" fillId="0" borderId="15" xfId="0" applyNumberFormat="1" applyFont="1" applyFill="1" applyBorder="1" applyAlignment="1">
      <alignment horizontal="center" vertical="center"/>
    </xf>
    <xf numFmtId="4" fontId="2" fillId="0" borderId="5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 wrapText="1"/>
    </xf>
    <xf numFmtId="0" fontId="0" fillId="0" borderId="0" xfId="0" applyFont="1"/>
    <xf numFmtId="0" fontId="0" fillId="2" borderId="0" xfId="0" applyFont="1" applyFill="1"/>
    <xf numFmtId="0" fontId="8" fillId="0" borderId="0" xfId="0" applyFont="1"/>
    <xf numFmtId="0" fontId="8" fillId="2" borderId="0" xfId="0" applyFont="1" applyFill="1"/>
    <xf numFmtId="0" fontId="8" fillId="0" borderId="0" xfId="0" applyFont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8" fillId="2" borderId="6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top" wrapText="1"/>
    </xf>
    <xf numFmtId="0" fontId="8" fillId="2" borderId="14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2" borderId="9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2" fontId="8" fillId="0" borderId="15" xfId="0" applyNumberFormat="1" applyFont="1" applyBorder="1" applyAlignment="1">
      <alignment horizontal="center" vertical="center" wrapText="1"/>
    </xf>
    <xf numFmtId="2" fontId="8" fillId="0" borderId="5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49" fontId="8" fillId="2" borderId="15" xfId="0" applyNumberFormat="1" applyFont="1" applyFill="1" applyBorder="1" applyAlignment="1">
      <alignment horizontal="center" vertical="center" wrapText="1"/>
    </xf>
    <xf numFmtId="49" fontId="8" fillId="2" borderId="4" xfId="0" applyNumberFormat="1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4" fontId="8" fillId="0" borderId="1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" fontId="8" fillId="2" borderId="15" xfId="0" applyNumberFormat="1" applyFont="1" applyFill="1" applyBorder="1" applyAlignment="1">
      <alignment horizontal="center" vertical="center" wrapText="1"/>
    </xf>
    <xf numFmtId="4" fontId="8" fillId="2" borderId="5" xfId="0" applyNumberFormat="1" applyFont="1" applyFill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2" fontId="9" fillId="0" borderId="15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4" fontId="9" fillId="0" borderId="15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4" fontId="8" fillId="2" borderId="5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2" fontId="9" fillId="0" borderId="5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vertical="center" wrapText="1"/>
    </xf>
    <xf numFmtId="2" fontId="9" fillId="0" borderId="5" xfId="0" applyNumberFormat="1" applyFont="1" applyBorder="1" applyAlignment="1">
      <alignment vertical="center" wrapText="1"/>
    </xf>
    <xf numFmtId="2" fontId="8" fillId="0" borderId="4" xfId="0" applyNumberFormat="1" applyFont="1" applyBorder="1" applyAlignment="1">
      <alignment horizontal="center" vertical="center" wrapText="1"/>
    </xf>
    <xf numFmtId="2" fontId="9" fillId="0" borderId="4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4" fontId="9" fillId="2" borderId="15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" fontId="9" fillId="2" borderId="5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/>
    </xf>
    <xf numFmtId="4" fontId="8" fillId="2" borderId="4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 wrapText="1"/>
    </xf>
    <xf numFmtId="49" fontId="9" fillId="2" borderId="15" xfId="0" applyNumberFormat="1" applyFont="1" applyFill="1" applyBorder="1" applyAlignment="1">
      <alignment horizontal="center" vertical="center" wrapText="1"/>
    </xf>
    <xf numFmtId="49" fontId="9" fillId="2" borderId="4" xfId="0" applyNumberFormat="1" applyFont="1" applyFill="1" applyBorder="1" applyAlignment="1">
      <alignment horizontal="center" vertical="center" wrapText="1"/>
    </xf>
    <xf numFmtId="49" fontId="9" fillId="2" borderId="5" xfId="0" applyNumberFormat="1" applyFont="1" applyFill="1" applyBorder="1" applyAlignment="1">
      <alignment horizontal="center" vertical="center" wrapText="1"/>
    </xf>
    <xf numFmtId="4" fontId="9" fillId="2" borderId="4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8" fillId="2" borderId="5" xfId="0" applyFont="1" applyFill="1" applyBorder="1" applyAlignment="1">
      <alignment vertical="center" wrapText="1"/>
    </xf>
    <xf numFmtId="4" fontId="8" fillId="0" borderId="15" xfId="0" applyNumberFormat="1" applyFont="1" applyFill="1" applyBorder="1" applyAlignment="1">
      <alignment horizontal="center" vertical="center" wrapText="1"/>
    </xf>
    <xf numFmtId="4" fontId="8" fillId="0" borderId="5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2" fontId="8" fillId="2" borderId="2" xfId="0" applyNumberFormat="1" applyFont="1" applyFill="1" applyBorder="1" applyAlignment="1">
      <alignment horizontal="center" vertical="center" wrapText="1"/>
    </xf>
    <xf numFmtId="4" fontId="8" fillId="2" borderId="6" xfId="0" applyNumberFormat="1" applyFont="1" applyFill="1" applyBorder="1" applyAlignment="1">
      <alignment horizontal="center" vertical="center" wrapText="1"/>
    </xf>
    <xf numFmtId="4" fontId="8" fillId="2" borderId="8" xfId="0" applyNumberFormat="1" applyFont="1" applyFill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4" fontId="9" fillId="0" borderId="5" xfId="0" applyNumberFormat="1" applyFont="1" applyBorder="1" applyAlignment="1">
      <alignment horizontal="center" vertical="center" wrapText="1"/>
    </xf>
    <xf numFmtId="4" fontId="9" fillId="0" borderId="4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vertical="top" wrapText="1"/>
    </xf>
    <xf numFmtId="4" fontId="9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55"/>
  <sheetViews>
    <sheetView tabSelected="1" view="pageBreakPreview" topLeftCell="A25" zoomScaleSheetLayoutView="100" workbookViewId="0">
      <selection activeCell="C59" sqref="C59"/>
    </sheetView>
  </sheetViews>
  <sheetFormatPr defaultRowHeight="15" x14ac:dyDescent="0.25"/>
  <cols>
    <col min="1" max="1" width="7.140625" customWidth="1"/>
    <col min="3" max="3" width="7.42578125" customWidth="1"/>
    <col min="4" max="4" width="24.140625" customWidth="1"/>
    <col min="5" max="5" width="3.28515625" customWidth="1"/>
    <col min="6" max="6" width="10" customWidth="1"/>
    <col min="7" max="7" width="13.140625" customWidth="1"/>
    <col min="8" max="8" width="13.42578125" customWidth="1"/>
    <col min="9" max="9" width="7.7109375" customWidth="1"/>
    <col min="10" max="10" width="0.85546875" customWidth="1"/>
    <col min="11" max="11" width="5.28515625" customWidth="1"/>
    <col min="12" max="12" width="8.85546875" customWidth="1"/>
    <col min="13" max="13" width="7.7109375" customWidth="1"/>
    <col min="15" max="15" width="4.85546875" customWidth="1"/>
    <col min="16" max="16" width="4.7109375" customWidth="1"/>
    <col min="17" max="17" width="10.85546875" style="3" bestFit="1" customWidth="1"/>
    <col min="18" max="18" width="4.7109375" style="3" customWidth="1"/>
    <col min="19" max="19" width="19" customWidth="1"/>
    <col min="20" max="20" width="15.85546875" customWidth="1"/>
    <col min="21" max="21" width="3.7109375" hidden="1" customWidth="1"/>
    <col min="22" max="22" width="7.28515625" customWidth="1"/>
    <col min="23" max="23" width="8.42578125" customWidth="1"/>
    <col min="24" max="24" width="15.5703125" customWidth="1"/>
    <col min="25" max="25" width="13.28515625" bestFit="1" customWidth="1"/>
    <col min="39" max="39" width="5" customWidth="1"/>
    <col min="40" max="40" width="9.140625" hidden="1" customWidth="1"/>
  </cols>
  <sheetData>
    <row r="1" spans="1:24" s="1" customFormat="1" ht="17.25" x14ac:dyDescent="0.3">
      <c r="A1" s="147"/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8"/>
      <c r="R1" s="148"/>
      <c r="S1" s="147"/>
      <c r="T1" s="147"/>
      <c r="U1" s="147"/>
      <c r="V1" s="147"/>
      <c r="W1" s="147"/>
      <c r="X1" s="147"/>
    </row>
    <row r="2" spans="1:24" s="1" customFormat="1" ht="17.25" x14ac:dyDescent="0.3">
      <c r="A2" s="149" t="s">
        <v>9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 t="s">
        <v>9</v>
      </c>
      <c r="N2" s="149"/>
      <c r="O2" s="149"/>
      <c r="P2" s="149"/>
      <c r="Q2" s="150"/>
      <c r="R2" s="150"/>
      <c r="S2" s="149"/>
      <c r="T2" s="149" t="s">
        <v>16</v>
      </c>
      <c r="U2" s="149"/>
      <c r="V2" s="149"/>
      <c r="W2" s="149"/>
      <c r="X2" s="149"/>
    </row>
    <row r="3" spans="1:24" s="1" customFormat="1" ht="17.25" x14ac:dyDescent="0.3">
      <c r="A3" s="149" t="s">
        <v>10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 t="s">
        <v>13</v>
      </c>
      <c r="N3" s="149"/>
      <c r="O3" s="149"/>
      <c r="P3" s="149"/>
      <c r="Q3" s="150"/>
      <c r="R3" s="150"/>
      <c r="S3" s="149"/>
      <c r="T3" s="149" t="s">
        <v>17</v>
      </c>
      <c r="U3" s="149"/>
      <c r="V3" s="149"/>
      <c r="W3" s="149"/>
      <c r="X3" s="149"/>
    </row>
    <row r="4" spans="1:24" s="1" customFormat="1" ht="17.25" x14ac:dyDescent="0.3">
      <c r="A4" s="149" t="s">
        <v>11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 t="s">
        <v>14</v>
      </c>
      <c r="N4" s="149"/>
      <c r="O4" s="149"/>
      <c r="P4" s="149"/>
      <c r="Q4" s="150"/>
      <c r="R4" s="150"/>
      <c r="S4" s="149"/>
      <c r="T4" s="149" t="s">
        <v>18</v>
      </c>
      <c r="U4" s="149"/>
      <c r="V4" s="149"/>
      <c r="W4" s="149"/>
      <c r="X4" s="149"/>
    </row>
    <row r="5" spans="1:24" s="1" customFormat="1" ht="17.25" x14ac:dyDescent="0.3">
      <c r="A5" s="149" t="s">
        <v>12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 t="s">
        <v>15</v>
      </c>
      <c r="N5" s="149"/>
      <c r="O5" s="149"/>
      <c r="P5" s="149"/>
      <c r="Q5" s="150"/>
      <c r="R5" s="150"/>
      <c r="S5" s="149"/>
      <c r="T5" s="149" t="s">
        <v>15</v>
      </c>
      <c r="U5" s="149"/>
      <c r="V5" s="149"/>
      <c r="W5" s="149"/>
      <c r="X5" s="149"/>
    </row>
    <row r="6" spans="1:24" s="1" customFormat="1" ht="17.25" x14ac:dyDescent="0.3">
      <c r="A6" s="149" t="s">
        <v>45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 t="s">
        <v>19</v>
      </c>
      <c r="N6" s="149"/>
      <c r="O6" s="149"/>
      <c r="P6" s="149"/>
      <c r="Q6" s="150"/>
      <c r="R6" s="150"/>
      <c r="S6" s="149"/>
      <c r="T6" s="149" t="s">
        <v>20</v>
      </c>
      <c r="U6" s="149"/>
      <c r="V6" s="149"/>
      <c r="W6" s="149"/>
      <c r="X6" s="149"/>
    </row>
    <row r="7" spans="1:24" s="1" customFormat="1" ht="15" customHeight="1" x14ac:dyDescent="0.3">
      <c r="A7" s="149"/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50"/>
      <c r="R7" s="150"/>
      <c r="S7" s="149"/>
      <c r="T7" s="149"/>
      <c r="U7" s="149"/>
      <c r="V7" s="149"/>
      <c r="W7" s="149"/>
      <c r="X7" s="149"/>
    </row>
    <row r="8" spans="1:24" s="1" customFormat="1" ht="17.25" x14ac:dyDescent="0.3">
      <c r="A8" s="151" t="s">
        <v>110</v>
      </c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</row>
    <row r="9" spans="1:24" s="1" customFormat="1" ht="11.45" customHeight="1" x14ac:dyDescent="0.3">
      <c r="A9" s="149"/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50"/>
      <c r="R9" s="150"/>
      <c r="S9" s="149"/>
      <c r="T9" s="149"/>
      <c r="U9" s="149"/>
      <c r="V9" s="149"/>
      <c r="W9" s="149"/>
      <c r="X9" s="149"/>
    </row>
    <row r="10" spans="1:24" s="1" customFormat="1" ht="16.5" customHeight="1" x14ac:dyDescent="0.3">
      <c r="A10" s="152" t="s">
        <v>24</v>
      </c>
      <c r="B10" s="153" t="s">
        <v>0</v>
      </c>
      <c r="C10" s="153"/>
      <c r="D10" s="153"/>
      <c r="E10" s="153" t="s">
        <v>1</v>
      </c>
      <c r="F10" s="153"/>
      <c r="G10" s="153" t="s">
        <v>2</v>
      </c>
      <c r="H10" s="153" t="s">
        <v>3</v>
      </c>
      <c r="I10" s="153"/>
      <c r="J10" s="153"/>
      <c r="K10" s="153"/>
      <c r="L10" s="153" t="s">
        <v>4</v>
      </c>
      <c r="M10" s="153"/>
      <c r="N10" s="153"/>
      <c r="O10" s="153"/>
      <c r="P10" s="153"/>
      <c r="Q10" s="154" t="s">
        <v>95</v>
      </c>
      <c r="R10" s="155"/>
      <c r="S10" s="153" t="s">
        <v>94</v>
      </c>
      <c r="T10" s="153"/>
      <c r="U10" s="153"/>
      <c r="V10" s="153"/>
      <c r="W10" s="153"/>
      <c r="X10" s="153"/>
    </row>
    <row r="11" spans="1:24" s="1" customFormat="1" ht="22.15" customHeight="1" x14ac:dyDescent="0.3">
      <c r="A11" s="156"/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7"/>
      <c r="R11" s="158"/>
      <c r="S11" s="159" t="s">
        <v>5</v>
      </c>
      <c r="T11" s="153" t="s">
        <v>6</v>
      </c>
      <c r="U11" s="153"/>
      <c r="V11" s="153"/>
      <c r="W11" s="153"/>
      <c r="X11" s="153"/>
    </row>
    <row r="12" spans="1:24" s="1" customFormat="1" ht="27.75" customHeight="1" x14ac:dyDescent="0.3">
      <c r="A12" s="156"/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L12" s="160" t="s">
        <v>7</v>
      </c>
      <c r="M12" s="161"/>
      <c r="N12" s="160" t="s">
        <v>21</v>
      </c>
      <c r="O12" s="162"/>
      <c r="P12" s="161"/>
      <c r="Q12" s="157"/>
      <c r="R12" s="158"/>
      <c r="S12" s="159"/>
      <c r="T12" s="159" t="s">
        <v>97</v>
      </c>
      <c r="U12" s="159"/>
      <c r="V12" s="153" t="s">
        <v>96</v>
      </c>
      <c r="W12" s="153"/>
      <c r="X12" s="153"/>
    </row>
    <row r="13" spans="1:24" s="1" customFormat="1" ht="14.45" customHeight="1" x14ac:dyDescent="0.3">
      <c r="A13" s="156"/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63"/>
      <c r="M13" s="164"/>
      <c r="N13" s="163"/>
      <c r="O13" s="165"/>
      <c r="P13" s="164"/>
      <c r="Q13" s="157"/>
      <c r="R13" s="158"/>
      <c r="S13" s="159"/>
      <c r="T13" s="159"/>
      <c r="U13" s="159"/>
      <c r="V13" s="153"/>
      <c r="W13" s="153"/>
      <c r="X13" s="153"/>
    </row>
    <row r="14" spans="1:24" s="1" customFormat="1" ht="83.45" customHeight="1" x14ac:dyDescent="0.3">
      <c r="A14" s="156"/>
      <c r="B14" s="153"/>
      <c r="C14" s="153"/>
      <c r="D14" s="153"/>
      <c r="E14" s="153"/>
      <c r="F14" s="153"/>
      <c r="G14" s="153"/>
      <c r="H14" s="152" t="s">
        <v>22</v>
      </c>
      <c r="I14" s="166" t="s">
        <v>23</v>
      </c>
      <c r="J14" s="167"/>
      <c r="K14" s="168"/>
      <c r="L14" s="163"/>
      <c r="M14" s="164"/>
      <c r="N14" s="163"/>
      <c r="O14" s="165"/>
      <c r="P14" s="164"/>
      <c r="Q14" s="157"/>
      <c r="R14" s="158"/>
      <c r="S14" s="159"/>
      <c r="T14" s="159"/>
      <c r="U14" s="159"/>
      <c r="V14" s="153" t="s">
        <v>8</v>
      </c>
      <c r="W14" s="153"/>
      <c r="X14" s="169" t="s">
        <v>25</v>
      </c>
    </row>
    <row r="15" spans="1:24" s="1" customFormat="1" ht="54.75" customHeight="1" x14ac:dyDescent="0.3">
      <c r="A15" s="170"/>
      <c r="B15" s="153"/>
      <c r="C15" s="153"/>
      <c r="D15" s="153"/>
      <c r="E15" s="153"/>
      <c r="F15" s="153"/>
      <c r="G15" s="153"/>
      <c r="H15" s="170"/>
      <c r="I15" s="171"/>
      <c r="J15" s="172"/>
      <c r="K15" s="173"/>
      <c r="L15" s="174"/>
      <c r="M15" s="175"/>
      <c r="N15" s="174"/>
      <c r="O15" s="176"/>
      <c r="P15" s="175"/>
      <c r="Q15" s="177"/>
      <c r="R15" s="178"/>
      <c r="S15" s="159"/>
      <c r="T15" s="159"/>
      <c r="U15" s="159"/>
      <c r="V15" s="153"/>
      <c r="W15" s="153"/>
      <c r="X15" s="179"/>
    </row>
    <row r="16" spans="1:24" s="1" customFormat="1" ht="17.25" x14ac:dyDescent="0.3">
      <c r="A16" s="180">
        <v>1</v>
      </c>
      <c r="B16" s="159">
        <v>2</v>
      </c>
      <c r="C16" s="159"/>
      <c r="D16" s="159"/>
      <c r="E16" s="159">
        <v>3</v>
      </c>
      <c r="F16" s="159"/>
      <c r="G16" s="180">
        <v>4</v>
      </c>
      <c r="H16" s="180">
        <v>5</v>
      </c>
      <c r="I16" s="159">
        <v>6</v>
      </c>
      <c r="J16" s="159"/>
      <c r="K16" s="159"/>
      <c r="L16" s="159">
        <v>7</v>
      </c>
      <c r="M16" s="159"/>
      <c r="N16" s="159">
        <v>8</v>
      </c>
      <c r="O16" s="159"/>
      <c r="P16" s="159"/>
      <c r="Q16" s="181">
        <v>9</v>
      </c>
      <c r="R16" s="181"/>
      <c r="S16" s="180">
        <v>10</v>
      </c>
      <c r="T16" s="159">
        <v>11</v>
      </c>
      <c r="U16" s="159"/>
      <c r="V16" s="159">
        <v>12</v>
      </c>
      <c r="W16" s="159"/>
      <c r="X16" s="180">
        <v>13</v>
      </c>
    </row>
    <row r="17" spans="1:24" s="1" customFormat="1" ht="30.75" customHeight="1" x14ac:dyDescent="0.3">
      <c r="A17" s="182" t="s">
        <v>34</v>
      </c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83"/>
      <c r="W17" s="183"/>
      <c r="X17" s="184"/>
    </row>
    <row r="18" spans="1:24" s="1" customFormat="1" ht="30.75" customHeight="1" x14ac:dyDescent="0.3">
      <c r="A18" s="182" t="s">
        <v>120</v>
      </c>
      <c r="B18" s="183"/>
      <c r="C18" s="183"/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183"/>
      <c r="S18" s="183"/>
      <c r="T18" s="183"/>
      <c r="U18" s="183"/>
      <c r="V18" s="183"/>
      <c r="W18" s="183"/>
      <c r="X18" s="184"/>
    </row>
    <row r="19" spans="1:24" s="1" customFormat="1" ht="84.75" customHeight="1" x14ac:dyDescent="0.3">
      <c r="A19" s="180">
        <v>1</v>
      </c>
      <c r="B19" s="185" t="s">
        <v>123</v>
      </c>
      <c r="C19" s="186"/>
      <c r="D19" s="187"/>
      <c r="E19" s="188">
        <v>1372</v>
      </c>
      <c r="F19" s="189"/>
      <c r="G19" s="190">
        <v>1372</v>
      </c>
      <c r="H19" s="191" t="s">
        <v>122</v>
      </c>
      <c r="I19" s="192" t="s">
        <v>114</v>
      </c>
      <c r="J19" s="193"/>
      <c r="K19" s="194"/>
      <c r="L19" s="195">
        <v>406258</v>
      </c>
      <c r="M19" s="196"/>
      <c r="N19" s="195">
        <v>441306.14</v>
      </c>
      <c r="O19" s="197"/>
      <c r="P19" s="196"/>
      <c r="Q19" s="198">
        <v>388357.57</v>
      </c>
      <c r="R19" s="199"/>
      <c r="S19" s="190">
        <f>X19</f>
        <v>0</v>
      </c>
      <c r="T19" s="190">
        <v>0</v>
      </c>
      <c r="U19" s="180"/>
      <c r="V19" s="188">
        <v>0</v>
      </c>
      <c r="W19" s="189"/>
      <c r="X19" s="190">
        <v>0</v>
      </c>
    </row>
    <row r="20" spans="1:24" s="1" customFormat="1" ht="80.25" customHeight="1" x14ac:dyDescent="0.3">
      <c r="A20" s="180">
        <v>2</v>
      </c>
      <c r="B20" s="185" t="s">
        <v>121</v>
      </c>
      <c r="C20" s="186"/>
      <c r="D20" s="187"/>
      <c r="E20" s="188">
        <v>1392</v>
      </c>
      <c r="F20" s="189"/>
      <c r="G20" s="190">
        <v>1392</v>
      </c>
      <c r="H20" s="191" t="s">
        <v>80</v>
      </c>
      <c r="I20" s="192" t="s">
        <v>114</v>
      </c>
      <c r="J20" s="193"/>
      <c r="K20" s="194"/>
      <c r="L20" s="195">
        <v>407835</v>
      </c>
      <c r="M20" s="200"/>
      <c r="N20" s="195">
        <v>455908.57</v>
      </c>
      <c r="O20" s="197"/>
      <c r="P20" s="196"/>
      <c r="Q20" s="201">
        <v>491535.21</v>
      </c>
      <c r="R20" s="196"/>
      <c r="S20" s="190">
        <f>X200</f>
        <v>0</v>
      </c>
      <c r="T20" s="190">
        <v>0</v>
      </c>
      <c r="U20" s="180"/>
      <c r="V20" s="188">
        <v>0</v>
      </c>
      <c r="W20" s="189"/>
      <c r="X20" s="190">
        <v>0</v>
      </c>
    </row>
    <row r="21" spans="1:24" s="1" customFormat="1" ht="30.75" customHeight="1" x14ac:dyDescent="0.3">
      <c r="A21" s="202"/>
      <c r="B21" s="182" t="s">
        <v>46</v>
      </c>
      <c r="C21" s="183"/>
      <c r="D21" s="184"/>
      <c r="E21" s="203">
        <f>E19+E20</f>
        <v>2764</v>
      </c>
      <c r="F21" s="184"/>
      <c r="G21" s="204">
        <f>G19+G20</f>
        <v>2764</v>
      </c>
      <c r="H21" s="202"/>
      <c r="I21" s="182"/>
      <c r="J21" s="183"/>
      <c r="K21" s="184"/>
      <c r="L21" s="205">
        <f>L19+L20</f>
        <v>814093</v>
      </c>
      <c r="M21" s="184"/>
      <c r="N21" s="205">
        <f>N19+N20</f>
        <v>897214.71</v>
      </c>
      <c r="O21" s="183"/>
      <c r="P21" s="184"/>
      <c r="Q21" s="205">
        <f>Q19+Q20</f>
        <v>879892.78</v>
      </c>
      <c r="R21" s="184"/>
      <c r="S21" s="204">
        <f>S19</f>
        <v>0</v>
      </c>
      <c r="T21" s="204">
        <f>T20</f>
        <v>0</v>
      </c>
      <c r="U21" s="202"/>
      <c r="V21" s="203">
        <f>V20</f>
        <v>0</v>
      </c>
      <c r="W21" s="184"/>
      <c r="X21" s="204">
        <f>X19</f>
        <v>0</v>
      </c>
    </row>
    <row r="22" spans="1:24" s="1" customFormat="1" ht="30.75" customHeight="1" x14ac:dyDescent="0.3">
      <c r="A22" s="182" t="s">
        <v>118</v>
      </c>
      <c r="B22" s="183"/>
      <c r="C22" s="183"/>
      <c r="D22" s="183"/>
      <c r="E22" s="183"/>
      <c r="F22" s="183"/>
      <c r="G22" s="183"/>
      <c r="H22" s="183"/>
      <c r="I22" s="183"/>
      <c r="J22" s="183"/>
      <c r="K22" s="183"/>
      <c r="L22" s="183"/>
      <c r="M22" s="183"/>
      <c r="N22" s="183"/>
      <c r="O22" s="183"/>
      <c r="P22" s="183"/>
      <c r="Q22" s="183"/>
      <c r="R22" s="183"/>
      <c r="S22" s="183"/>
      <c r="T22" s="183"/>
      <c r="U22" s="183"/>
      <c r="V22" s="183"/>
      <c r="W22" s="183"/>
      <c r="X22" s="184"/>
    </row>
    <row r="23" spans="1:24" s="1" customFormat="1" ht="84" customHeight="1" x14ac:dyDescent="0.3">
      <c r="A23" s="206" t="s">
        <v>35</v>
      </c>
      <c r="B23" s="185" t="s">
        <v>98</v>
      </c>
      <c r="C23" s="186"/>
      <c r="D23" s="187"/>
      <c r="E23" s="198">
        <v>1404</v>
      </c>
      <c r="F23" s="199"/>
      <c r="G23" s="207">
        <v>1404</v>
      </c>
      <c r="H23" s="191" t="s">
        <v>115</v>
      </c>
      <c r="I23" s="192" t="s">
        <v>105</v>
      </c>
      <c r="J23" s="193"/>
      <c r="K23" s="194"/>
      <c r="L23" s="198">
        <v>583145</v>
      </c>
      <c r="M23" s="199"/>
      <c r="N23" s="195">
        <v>0</v>
      </c>
      <c r="O23" s="208"/>
      <c r="P23" s="200"/>
      <c r="Q23" s="198">
        <v>0</v>
      </c>
      <c r="R23" s="199"/>
      <c r="S23" s="207">
        <f>V23</f>
        <v>583145</v>
      </c>
      <c r="T23" s="209">
        <v>0</v>
      </c>
      <c r="U23" s="207"/>
      <c r="V23" s="198">
        <v>583145</v>
      </c>
      <c r="W23" s="199"/>
      <c r="X23" s="207">
        <v>0</v>
      </c>
    </row>
    <row r="24" spans="1:24" s="1" customFormat="1" ht="84" customHeight="1" x14ac:dyDescent="0.3">
      <c r="A24" s="206" t="s">
        <v>27</v>
      </c>
      <c r="B24" s="185" t="s">
        <v>101</v>
      </c>
      <c r="C24" s="186"/>
      <c r="D24" s="187"/>
      <c r="E24" s="198">
        <v>200.3</v>
      </c>
      <c r="F24" s="199"/>
      <c r="G24" s="207">
        <v>200.3</v>
      </c>
      <c r="H24" s="191" t="s">
        <v>115</v>
      </c>
      <c r="I24" s="192" t="s">
        <v>105</v>
      </c>
      <c r="J24" s="193"/>
      <c r="K24" s="194"/>
      <c r="L24" s="198">
        <v>563568</v>
      </c>
      <c r="M24" s="199"/>
      <c r="N24" s="195">
        <v>0</v>
      </c>
      <c r="O24" s="208"/>
      <c r="P24" s="200"/>
      <c r="Q24" s="198">
        <v>0</v>
      </c>
      <c r="R24" s="199"/>
      <c r="S24" s="207">
        <f>V24+X24</f>
        <v>563568</v>
      </c>
      <c r="T24" s="209">
        <v>0</v>
      </c>
      <c r="U24" s="207"/>
      <c r="V24" s="198">
        <v>320000</v>
      </c>
      <c r="W24" s="199"/>
      <c r="X24" s="207">
        <f>L24-V24</f>
        <v>243568</v>
      </c>
    </row>
    <row r="25" spans="1:24" s="1" customFormat="1" ht="84" customHeight="1" x14ac:dyDescent="0.3">
      <c r="A25" s="206" t="s">
        <v>36</v>
      </c>
      <c r="B25" s="185" t="s">
        <v>99</v>
      </c>
      <c r="C25" s="186"/>
      <c r="D25" s="187"/>
      <c r="E25" s="198">
        <v>1401</v>
      </c>
      <c r="F25" s="199"/>
      <c r="G25" s="207">
        <v>1401</v>
      </c>
      <c r="H25" s="191" t="s">
        <v>116</v>
      </c>
      <c r="I25" s="192" t="s">
        <v>105</v>
      </c>
      <c r="J25" s="193"/>
      <c r="K25" s="194"/>
      <c r="L25" s="198">
        <v>427654</v>
      </c>
      <c r="M25" s="199"/>
      <c r="N25" s="195">
        <v>0</v>
      </c>
      <c r="O25" s="208"/>
      <c r="P25" s="200"/>
      <c r="Q25" s="198">
        <v>0</v>
      </c>
      <c r="R25" s="199"/>
      <c r="S25" s="207">
        <f t="shared" ref="S25" si="0">V25</f>
        <v>427654</v>
      </c>
      <c r="T25" s="209">
        <v>0</v>
      </c>
      <c r="U25" s="207"/>
      <c r="V25" s="198">
        <v>427654</v>
      </c>
      <c r="W25" s="199"/>
      <c r="X25" s="207">
        <v>0</v>
      </c>
    </row>
    <row r="26" spans="1:24" s="1" customFormat="1" ht="84" customHeight="1" x14ac:dyDescent="0.3">
      <c r="A26" s="206" t="s">
        <v>37</v>
      </c>
      <c r="B26" s="185" t="s">
        <v>112</v>
      </c>
      <c r="C26" s="186"/>
      <c r="D26" s="187"/>
      <c r="E26" s="198">
        <v>1411.3</v>
      </c>
      <c r="F26" s="199"/>
      <c r="G26" s="207">
        <v>1411.3</v>
      </c>
      <c r="H26" s="191" t="s">
        <v>116</v>
      </c>
      <c r="I26" s="192" t="s">
        <v>105</v>
      </c>
      <c r="J26" s="193"/>
      <c r="K26" s="194"/>
      <c r="L26" s="198">
        <v>526517</v>
      </c>
      <c r="M26" s="199"/>
      <c r="N26" s="195">
        <v>0</v>
      </c>
      <c r="O26" s="208"/>
      <c r="P26" s="200"/>
      <c r="Q26" s="198">
        <v>0</v>
      </c>
      <c r="R26" s="199"/>
      <c r="S26" s="207">
        <f t="shared" ref="S26" si="1">V26+X26</f>
        <v>526517</v>
      </c>
      <c r="T26" s="207">
        <v>0</v>
      </c>
      <c r="U26" s="207"/>
      <c r="V26" s="198">
        <v>250000</v>
      </c>
      <c r="W26" s="199"/>
      <c r="X26" s="207">
        <f>L26-V26</f>
        <v>276517</v>
      </c>
    </row>
    <row r="27" spans="1:24" s="1" customFormat="1" ht="84" customHeight="1" x14ac:dyDescent="0.3">
      <c r="A27" s="206" t="s">
        <v>38</v>
      </c>
      <c r="B27" s="185" t="s">
        <v>84</v>
      </c>
      <c r="C27" s="186"/>
      <c r="D27" s="187"/>
      <c r="E27" s="198">
        <v>711.2</v>
      </c>
      <c r="F27" s="199"/>
      <c r="G27" s="207">
        <v>711.2</v>
      </c>
      <c r="H27" s="191" t="s">
        <v>116</v>
      </c>
      <c r="I27" s="192" t="s">
        <v>105</v>
      </c>
      <c r="J27" s="193"/>
      <c r="K27" s="194"/>
      <c r="L27" s="198">
        <v>529971</v>
      </c>
      <c r="M27" s="199"/>
      <c r="N27" s="195">
        <v>0</v>
      </c>
      <c r="O27" s="208"/>
      <c r="P27" s="200"/>
      <c r="Q27" s="198">
        <v>0</v>
      </c>
      <c r="R27" s="199"/>
      <c r="S27" s="207">
        <f>V27+X27</f>
        <v>529971</v>
      </c>
      <c r="T27" s="209">
        <v>0</v>
      </c>
      <c r="U27" s="207"/>
      <c r="V27" s="198">
        <v>31266</v>
      </c>
      <c r="W27" s="199"/>
      <c r="X27" s="207">
        <v>498705</v>
      </c>
    </row>
    <row r="28" spans="1:24" s="1" customFormat="1" ht="60.75" customHeight="1" x14ac:dyDescent="0.3">
      <c r="A28" s="206"/>
      <c r="B28" s="210" t="s">
        <v>46</v>
      </c>
      <c r="C28" s="210"/>
      <c r="D28" s="210"/>
      <c r="E28" s="203">
        <f>SUM(SUM(E23:E27))</f>
        <v>5127.8</v>
      </c>
      <c r="F28" s="211"/>
      <c r="G28" s="212">
        <f>SUM(G23:G27)</f>
        <v>5127.8</v>
      </c>
      <c r="H28" s="213"/>
      <c r="I28" s="188"/>
      <c r="J28" s="214"/>
      <c r="K28" s="189"/>
      <c r="L28" s="203">
        <f>SUM(L23:L27)</f>
        <v>2630855</v>
      </c>
      <c r="M28" s="211"/>
      <c r="N28" s="203">
        <f>SUM(N23:N27)</f>
        <v>0</v>
      </c>
      <c r="O28" s="215"/>
      <c r="P28" s="211"/>
      <c r="Q28" s="203">
        <f>SUM(Q8:Q9)</f>
        <v>0</v>
      </c>
      <c r="R28" s="211"/>
      <c r="S28" s="212">
        <f>SUM(S23:S27)</f>
        <v>2630855</v>
      </c>
      <c r="T28" s="213">
        <f>SUM(T23:T27)</f>
        <v>0</v>
      </c>
      <c r="U28" s="204"/>
      <c r="V28" s="203">
        <f>SUM(V23:V27)</f>
        <v>1612065</v>
      </c>
      <c r="W28" s="211"/>
      <c r="X28" s="204">
        <f>SUM(X23:X27)</f>
        <v>1018790</v>
      </c>
    </row>
    <row r="29" spans="1:24" s="1" customFormat="1" ht="34.5" customHeight="1" x14ac:dyDescent="0.3">
      <c r="A29" s="182" t="s">
        <v>119</v>
      </c>
      <c r="B29" s="183"/>
      <c r="C29" s="183"/>
      <c r="D29" s="183"/>
      <c r="E29" s="183"/>
      <c r="F29" s="183"/>
      <c r="G29" s="183"/>
      <c r="H29" s="183"/>
      <c r="I29" s="183"/>
      <c r="J29" s="183"/>
      <c r="K29" s="183"/>
      <c r="L29" s="183"/>
      <c r="M29" s="183"/>
      <c r="N29" s="183"/>
      <c r="O29" s="183"/>
      <c r="P29" s="183"/>
      <c r="Q29" s="183"/>
      <c r="R29" s="183"/>
      <c r="S29" s="183"/>
      <c r="T29" s="183"/>
      <c r="U29" s="183"/>
      <c r="V29" s="183"/>
      <c r="W29" s="183"/>
      <c r="X29" s="184"/>
    </row>
    <row r="30" spans="1:24" s="1" customFormat="1" ht="78" customHeight="1" x14ac:dyDescent="0.3">
      <c r="A30" s="206" t="s">
        <v>35</v>
      </c>
      <c r="B30" s="185" t="s">
        <v>100</v>
      </c>
      <c r="C30" s="186"/>
      <c r="D30" s="187"/>
      <c r="E30" s="198">
        <v>1699.5</v>
      </c>
      <c r="F30" s="199"/>
      <c r="G30" s="207">
        <v>0</v>
      </c>
      <c r="H30" s="191" t="s">
        <v>117</v>
      </c>
      <c r="I30" s="192" t="s">
        <v>117</v>
      </c>
      <c r="J30" s="193"/>
      <c r="K30" s="194"/>
      <c r="L30" s="198">
        <v>612786</v>
      </c>
      <c r="M30" s="199"/>
      <c r="N30" s="195">
        <v>0</v>
      </c>
      <c r="O30" s="208"/>
      <c r="P30" s="200"/>
      <c r="Q30" s="198">
        <v>0</v>
      </c>
      <c r="R30" s="199"/>
      <c r="S30" s="207">
        <v>0</v>
      </c>
      <c r="T30" s="209">
        <v>0</v>
      </c>
      <c r="U30" s="207"/>
      <c r="V30" s="198">
        <v>0</v>
      </c>
      <c r="W30" s="199"/>
      <c r="X30" s="207">
        <f>N30-V30</f>
        <v>0</v>
      </c>
    </row>
    <row r="31" spans="1:24" s="1" customFormat="1" ht="69.75" customHeight="1" x14ac:dyDescent="0.3">
      <c r="A31" s="206" t="s">
        <v>27</v>
      </c>
      <c r="B31" s="185" t="s">
        <v>104</v>
      </c>
      <c r="C31" s="186"/>
      <c r="D31" s="187"/>
      <c r="E31" s="198">
        <v>470.2</v>
      </c>
      <c r="F31" s="199"/>
      <c r="G31" s="207">
        <v>0</v>
      </c>
      <c r="H31" s="191" t="s">
        <v>117</v>
      </c>
      <c r="I31" s="192" t="s">
        <v>117</v>
      </c>
      <c r="J31" s="193"/>
      <c r="K31" s="194"/>
      <c r="L31" s="198">
        <v>299724</v>
      </c>
      <c r="M31" s="199"/>
      <c r="N31" s="195">
        <v>0</v>
      </c>
      <c r="O31" s="208"/>
      <c r="P31" s="200"/>
      <c r="Q31" s="198">
        <v>0</v>
      </c>
      <c r="R31" s="199"/>
      <c r="S31" s="207">
        <v>0</v>
      </c>
      <c r="T31" s="207">
        <v>0</v>
      </c>
      <c r="U31" s="207">
        <v>0</v>
      </c>
      <c r="V31" s="198">
        <v>0</v>
      </c>
      <c r="W31" s="199"/>
      <c r="X31" s="207">
        <v>0</v>
      </c>
    </row>
    <row r="32" spans="1:24" s="1" customFormat="1" ht="69.75" customHeight="1" x14ac:dyDescent="0.3">
      <c r="A32" s="206" t="s">
        <v>36</v>
      </c>
      <c r="B32" s="185" t="s">
        <v>102</v>
      </c>
      <c r="C32" s="186"/>
      <c r="D32" s="187"/>
      <c r="E32" s="198">
        <v>489</v>
      </c>
      <c r="F32" s="199"/>
      <c r="G32" s="207">
        <v>0</v>
      </c>
      <c r="H32" s="191" t="s">
        <v>117</v>
      </c>
      <c r="I32" s="192" t="s">
        <v>117</v>
      </c>
      <c r="J32" s="193"/>
      <c r="K32" s="194"/>
      <c r="L32" s="198">
        <v>409969</v>
      </c>
      <c r="M32" s="199"/>
      <c r="N32" s="195">
        <v>0</v>
      </c>
      <c r="O32" s="208"/>
      <c r="P32" s="200"/>
      <c r="Q32" s="198">
        <v>0</v>
      </c>
      <c r="R32" s="199"/>
      <c r="S32" s="207">
        <v>0</v>
      </c>
      <c r="T32" s="209">
        <v>0</v>
      </c>
      <c r="U32" s="207"/>
      <c r="V32" s="198">
        <v>0</v>
      </c>
      <c r="W32" s="199"/>
      <c r="X32" s="207">
        <f>N32-V32</f>
        <v>0</v>
      </c>
    </row>
    <row r="33" spans="1:24" s="1" customFormat="1" ht="69.75" customHeight="1" x14ac:dyDescent="0.3">
      <c r="A33" s="206" t="s">
        <v>37</v>
      </c>
      <c r="B33" s="185" t="s">
        <v>103</v>
      </c>
      <c r="C33" s="186"/>
      <c r="D33" s="187"/>
      <c r="E33" s="198">
        <v>462</v>
      </c>
      <c r="F33" s="199"/>
      <c r="G33" s="207">
        <v>0</v>
      </c>
      <c r="H33" s="191" t="s">
        <v>117</v>
      </c>
      <c r="I33" s="192" t="s">
        <v>117</v>
      </c>
      <c r="J33" s="193"/>
      <c r="K33" s="194"/>
      <c r="L33" s="198">
        <v>387625</v>
      </c>
      <c r="M33" s="199"/>
      <c r="N33" s="195">
        <v>0</v>
      </c>
      <c r="O33" s="208"/>
      <c r="P33" s="200"/>
      <c r="Q33" s="198">
        <v>0</v>
      </c>
      <c r="R33" s="199"/>
      <c r="S33" s="207">
        <v>0</v>
      </c>
      <c r="T33" s="209">
        <v>0</v>
      </c>
      <c r="U33" s="207"/>
      <c r="V33" s="198">
        <v>0</v>
      </c>
      <c r="W33" s="199"/>
      <c r="X33" s="207">
        <v>0</v>
      </c>
    </row>
    <row r="34" spans="1:24" s="1" customFormat="1" ht="33.75" customHeight="1" x14ac:dyDescent="0.3">
      <c r="A34" s="216"/>
      <c r="B34" s="210" t="s">
        <v>46</v>
      </c>
      <c r="C34" s="210"/>
      <c r="D34" s="210"/>
      <c r="E34" s="203">
        <f>SUM(E30:E33)</f>
        <v>3120.7</v>
      </c>
      <c r="F34" s="211"/>
      <c r="G34" s="212">
        <f>SUM(G30:G33)</f>
        <v>0</v>
      </c>
      <c r="H34" s="213"/>
      <c r="I34" s="188"/>
      <c r="J34" s="214"/>
      <c r="K34" s="189"/>
      <c r="L34" s="203">
        <f>SUM(L30:L33)</f>
        <v>1710104</v>
      </c>
      <c r="M34" s="211"/>
      <c r="N34" s="203">
        <f>SUM(N30:N33)</f>
        <v>0</v>
      </c>
      <c r="O34" s="215"/>
      <c r="P34" s="211"/>
      <c r="Q34" s="203">
        <f>SUM(Q23:Q24)</f>
        <v>0</v>
      </c>
      <c r="R34" s="211"/>
      <c r="S34" s="212">
        <f>SUM(S30:S33)</f>
        <v>0</v>
      </c>
      <c r="T34" s="213">
        <f>SUM(T30:T33)</f>
        <v>0</v>
      </c>
      <c r="U34" s="204"/>
      <c r="V34" s="203">
        <f>SUM(V30:V33)</f>
        <v>0</v>
      </c>
      <c r="W34" s="211"/>
      <c r="X34" s="204">
        <f>SUM(X30:X33)</f>
        <v>0</v>
      </c>
    </row>
    <row r="35" spans="1:24" s="1" customFormat="1" ht="32.25" customHeight="1" x14ac:dyDescent="0.3">
      <c r="A35" s="217"/>
      <c r="B35" s="210" t="s">
        <v>88</v>
      </c>
      <c r="C35" s="210"/>
      <c r="D35" s="210"/>
      <c r="E35" s="218">
        <f>E21+E28+E34</f>
        <v>11012.5</v>
      </c>
      <c r="F35" s="219"/>
      <c r="G35" s="220">
        <f>G21+G28</f>
        <v>7891.8</v>
      </c>
      <c r="H35" s="221"/>
      <c r="I35" s="222"/>
      <c r="J35" s="223"/>
      <c r="K35" s="224"/>
      <c r="L35" s="225">
        <f>L21+L28+L34</f>
        <v>5155052</v>
      </c>
      <c r="M35" s="224"/>
      <c r="N35" s="225">
        <f>N21</f>
        <v>897214.71</v>
      </c>
      <c r="O35" s="223"/>
      <c r="P35" s="224"/>
      <c r="Q35" s="225">
        <f>Q21</f>
        <v>879892.78</v>
      </c>
      <c r="R35" s="224"/>
      <c r="S35" s="226">
        <f>S21+S28</f>
        <v>2630855</v>
      </c>
      <c r="T35" s="227">
        <v>0</v>
      </c>
      <c r="U35" s="228"/>
      <c r="V35" s="225">
        <f>V21+V28+V34</f>
        <v>1612065</v>
      </c>
      <c r="W35" s="229"/>
      <c r="X35" s="226">
        <f>X21+X28</f>
        <v>1018790</v>
      </c>
    </row>
    <row r="36" spans="1:24" s="1" customFormat="1" ht="36" customHeight="1" x14ac:dyDescent="0.3">
      <c r="A36" s="180"/>
      <c r="B36" s="182" t="s">
        <v>47</v>
      </c>
      <c r="C36" s="183"/>
      <c r="D36" s="183"/>
      <c r="E36" s="183"/>
      <c r="F36" s="183"/>
      <c r="G36" s="183"/>
      <c r="H36" s="183"/>
      <c r="I36" s="183"/>
      <c r="J36" s="183"/>
      <c r="K36" s="183"/>
      <c r="L36" s="183"/>
      <c r="M36" s="183"/>
      <c r="N36" s="183"/>
      <c r="O36" s="183"/>
      <c r="P36" s="183"/>
      <c r="Q36" s="183"/>
      <c r="R36" s="183"/>
      <c r="S36" s="183"/>
      <c r="T36" s="183"/>
      <c r="U36" s="183"/>
      <c r="V36" s="183"/>
      <c r="W36" s="183"/>
      <c r="X36" s="184"/>
    </row>
    <row r="37" spans="1:24" s="1" customFormat="1" ht="73.5" customHeight="1" x14ac:dyDescent="0.3">
      <c r="A37" s="217" t="s">
        <v>35</v>
      </c>
      <c r="B37" s="185" t="s">
        <v>124</v>
      </c>
      <c r="C37" s="186"/>
      <c r="D37" s="187"/>
      <c r="E37" s="188">
        <v>0</v>
      </c>
      <c r="F37" s="189"/>
      <c r="G37" s="230" t="s">
        <v>117</v>
      </c>
      <c r="H37" s="217" t="s">
        <v>114</v>
      </c>
      <c r="I37" s="192" t="s">
        <v>115</v>
      </c>
      <c r="J37" s="193"/>
      <c r="K37" s="194"/>
      <c r="L37" s="198">
        <v>52948.57</v>
      </c>
      <c r="M37" s="199"/>
      <c r="N37" s="198">
        <v>52948.57</v>
      </c>
      <c r="O37" s="231"/>
      <c r="P37" s="199"/>
      <c r="Q37" s="198">
        <v>0</v>
      </c>
      <c r="R37" s="199"/>
      <c r="S37" s="207">
        <f>X37</f>
        <v>52948.57</v>
      </c>
      <c r="T37" s="207">
        <v>0</v>
      </c>
      <c r="U37" s="207"/>
      <c r="V37" s="198">
        <v>0</v>
      </c>
      <c r="W37" s="199"/>
      <c r="X37" s="207">
        <v>52948.57</v>
      </c>
    </row>
    <row r="38" spans="1:24" s="1" customFormat="1" ht="38.25" customHeight="1" x14ac:dyDescent="0.3">
      <c r="A38" s="217"/>
      <c r="B38" s="222" t="s">
        <v>42</v>
      </c>
      <c r="C38" s="223"/>
      <c r="D38" s="224"/>
      <c r="E38" s="203">
        <f>E37</f>
        <v>0</v>
      </c>
      <c r="F38" s="211"/>
      <c r="G38" s="232"/>
      <c r="H38" s="233"/>
      <c r="I38" s="234"/>
      <c r="J38" s="235"/>
      <c r="K38" s="236"/>
      <c r="L38" s="203">
        <f>L37</f>
        <v>52948.57</v>
      </c>
      <c r="M38" s="211"/>
      <c r="N38" s="225">
        <f>N37</f>
        <v>52948.57</v>
      </c>
      <c r="O38" s="237"/>
      <c r="P38" s="229"/>
      <c r="Q38" s="225">
        <f>Q37</f>
        <v>0</v>
      </c>
      <c r="R38" s="229"/>
      <c r="S38" s="226">
        <f>S37</f>
        <v>52948.57</v>
      </c>
      <c r="T38" s="226">
        <f>T37</f>
        <v>0</v>
      </c>
      <c r="U38" s="226"/>
      <c r="V38" s="225">
        <f>V37</f>
        <v>0</v>
      </c>
      <c r="W38" s="229"/>
      <c r="X38" s="226">
        <f>X37</f>
        <v>52948.57</v>
      </c>
    </row>
    <row r="39" spans="1:24" s="1" customFormat="1" ht="36" customHeight="1" x14ac:dyDescent="0.3">
      <c r="A39" s="182" t="s">
        <v>82</v>
      </c>
      <c r="B39" s="183"/>
      <c r="C39" s="183"/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183"/>
      <c r="O39" s="183"/>
      <c r="P39" s="183"/>
      <c r="Q39" s="183"/>
      <c r="R39" s="183"/>
      <c r="S39" s="183"/>
      <c r="T39" s="183"/>
      <c r="U39" s="183"/>
      <c r="V39" s="183"/>
      <c r="W39" s="183"/>
      <c r="X39" s="184"/>
    </row>
    <row r="40" spans="1:24" s="1" customFormat="1" ht="22.5" customHeight="1" x14ac:dyDescent="0.3">
      <c r="A40" s="222" t="s">
        <v>106</v>
      </c>
      <c r="B40" s="223"/>
      <c r="C40" s="223"/>
      <c r="D40" s="223"/>
      <c r="E40" s="223"/>
      <c r="F40" s="223"/>
      <c r="G40" s="223"/>
      <c r="H40" s="223"/>
      <c r="I40" s="223"/>
      <c r="J40" s="223"/>
      <c r="K40" s="223"/>
      <c r="L40" s="223"/>
      <c r="M40" s="223"/>
      <c r="N40" s="223"/>
      <c r="O40" s="223"/>
      <c r="P40" s="223"/>
      <c r="Q40" s="223"/>
      <c r="R40" s="223"/>
      <c r="S40" s="223"/>
      <c r="T40" s="223"/>
      <c r="U40" s="223"/>
      <c r="V40" s="223"/>
      <c r="W40" s="223"/>
      <c r="X40" s="224"/>
    </row>
    <row r="41" spans="1:24" s="1" customFormat="1" ht="83.25" customHeight="1" x14ac:dyDescent="0.3">
      <c r="A41" s="238">
        <v>1</v>
      </c>
      <c r="B41" s="239" t="s">
        <v>130</v>
      </c>
      <c r="C41" s="240"/>
      <c r="D41" s="241"/>
      <c r="E41" s="242">
        <v>477</v>
      </c>
      <c r="F41" s="243"/>
      <c r="G41" s="207"/>
      <c r="H41" s="217" t="s">
        <v>107</v>
      </c>
      <c r="I41" s="192" t="s">
        <v>111</v>
      </c>
      <c r="J41" s="193"/>
      <c r="K41" s="194"/>
      <c r="L41" s="198">
        <v>6262.3</v>
      </c>
      <c r="M41" s="199"/>
      <c r="N41" s="195">
        <v>6262.3</v>
      </c>
      <c r="O41" s="208"/>
      <c r="P41" s="200"/>
      <c r="Q41" s="198">
        <v>0</v>
      </c>
      <c r="R41" s="199"/>
      <c r="S41" s="207">
        <f>X41</f>
        <v>6262.3</v>
      </c>
      <c r="T41" s="207">
        <v>0</v>
      </c>
      <c r="U41" s="207"/>
      <c r="V41" s="198">
        <v>0</v>
      </c>
      <c r="W41" s="199"/>
      <c r="X41" s="207">
        <v>6262.3</v>
      </c>
    </row>
    <row r="42" spans="1:24" s="1" customFormat="1" ht="90.75" customHeight="1" x14ac:dyDescent="0.3">
      <c r="A42" s="244">
        <v>2</v>
      </c>
      <c r="B42" s="239" t="s">
        <v>129</v>
      </c>
      <c r="C42" s="240"/>
      <c r="D42" s="241"/>
      <c r="E42" s="245">
        <v>539</v>
      </c>
      <c r="F42" s="245"/>
      <c r="G42" s="246"/>
      <c r="H42" s="217" t="s">
        <v>107</v>
      </c>
      <c r="I42" s="192" t="s">
        <v>111</v>
      </c>
      <c r="J42" s="193"/>
      <c r="K42" s="194"/>
      <c r="L42" s="198">
        <v>6902.71</v>
      </c>
      <c r="M42" s="199"/>
      <c r="N42" s="198">
        <v>6902.71</v>
      </c>
      <c r="O42" s="231"/>
      <c r="P42" s="199"/>
      <c r="Q42" s="198">
        <v>0</v>
      </c>
      <c r="R42" s="199"/>
      <c r="S42" s="207">
        <f>X42</f>
        <v>6902.71</v>
      </c>
      <c r="T42" s="207">
        <v>0</v>
      </c>
      <c r="U42" s="207">
        <v>0</v>
      </c>
      <c r="V42" s="198">
        <v>0</v>
      </c>
      <c r="W42" s="199"/>
      <c r="X42" s="207">
        <v>6902.71</v>
      </c>
    </row>
    <row r="43" spans="1:24" s="1" customFormat="1" ht="87" customHeight="1" x14ac:dyDescent="0.3">
      <c r="A43" s="244">
        <v>3</v>
      </c>
      <c r="B43" s="239" t="s">
        <v>128</v>
      </c>
      <c r="C43" s="240"/>
      <c r="D43" s="241"/>
      <c r="E43" s="247">
        <v>291</v>
      </c>
      <c r="F43" s="247"/>
      <c r="G43" s="246"/>
      <c r="H43" s="217" t="s">
        <v>107</v>
      </c>
      <c r="I43" s="192" t="s">
        <v>111</v>
      </c>
      <c r="J43" s="193"/>
      <c r="K43" s="194"/>
      <c r="L43" s="198">
        <v>6902.71</v>
      </c>
      <c r="M43" s="199"/>
      <c r="N43" s="198">
        <v>6902.71</v>
      </c>
      <c r="O43" s="231"/>
      <c r="P43" s="199"/>
      <c r="Q43" s="198">
        <v>0</v>
      </c>
      <c r="R43" s="199"/>
      <c r="S43" s="207">
        <f>X43</f>
        <v>6902.71</v>
      </c>
      <c r="T43" s="207">
        <v>0</v>
      </c>
      <c r="U43" s="207">
        <v>0</v>
      </c>
      <c r="V43" s="198">
        <v>0</v>
      </c>
      <c r="W43" s="199"/>
      <c r="X43" s="207">
        <v>6902.71</v>
      </c>
    </row>
    <row r="44" spans="1:24" s="1" customFormat="1" ht="81" customHeight="1" x14ac:dyDescent="0.3">
      <c r="A44" s="244">
        <v>4</v>
      </c>
      <c r="B44" s="239" t="s">
        <v>127</v>
      </c>
      <c r="C44" s="240"/>
      <c r="D44" s="241"/>
      <c r="E44" s="247">
        <v>911</v>
      </c>
      <c r="F44" s="247"/>
      <c r="G44" s="246"/>
      <c r="H44" s="217" t="s">
        <v>107</v>
      </c>
      <c r="I44" s="192" t="s">
        <v>111</v>
      </c>
      <c r="J44" s="193"/>
      <c r="K44" s="194"/>
      <c r="L44" s="198">
        <v>5403.26</v>
      </c>
      <c r="M44" s="199"/>
      <c r="N44" s="198">
        <v>5403.26</v>
      </c>
      <c r="O44" s="231"/>
      <c r="P44" s="199"/>
      <c r="Q44" s="198">
        <v>0</v>
      </c>
      <c r="R44" s="199"/>
      <c r="S44" s="207">
        <f t="shared" ref="S44:S46" si="2">X44</f>
        <v>5403.26</v>
      </c>
      <c r="T44" s="207">
        <v>0</v>
      </c>
      <c r="U44" s="207">
        <v>0</v>
      </c>
      <c r="V44" s="198">
        <v>0</v>
      </c>
      <c r="W44" s="199"/>
      <c r="X44" s="207">
        <v>5403.26</v>
      </c>
    </row>
    <row r="45" spans="1:24" s="1" customFormat="1" ht="90.75" customHeight="1" x14ac:dyDescent="0.3">
      <c r="A45" s="244">
        <v>5</v>
      </c>
      <c r="B45" s="239" t="s">
        <v>126</v>
      </c>
      <c r="C45" s="240"/>
      <c r="D45" s="241"/>
      <c r="E45" s="247">
        <v>904.5</v>
      </c>
      <c r="F45" s="247"/>
      <c r="G45" s="246"/>
      <c r="H45" s="217" t="s">
        <v>107</v>
      </c>
      <c r="I45" s="192" t="s">
        <v>111</v>
      </c>
      <c r="J45" s="193"/>
      <c r="K45" s="194"/>
      <c r="L45" s="198">
        <v>12427.61</v>
      </c>
      <c r="M45" s="199"/>
      <c r="N45" s="198">
        <v>0</v>
      </c>
      <c r="O45" s="231"/>
      <c r="P45" s="199"/>
      <c r="Q45" s="198">
        <v>0</v>
      </c>
      <c r="R45" s="199"/>
      <c r="S45" s="207">
        <f t="shared" si="2"/>
        <v>12427.61</v>
      </c>
      <c r="T45" s="207">
        <v>0</v>
      </c>
      <c r="U45" s="207">
        <v>0</v>
      </c>
      <c r="V45" s="198">
        <v>0</v>
      </c>
      <c r="W45" s="199"/>
      <c r="X45" s="207">
        <v>12427.61</v>
      </c>
    </row>
    <row r="46" spans="1:24" s="1" customFormat="1" ht="90.75" customHeight="1" x14ac:dyDescent="0.3">
      <c r="A46" s="244">
        <v>6</v>
      </c>
      <c r="B46" s="239" t="s">
        <v>125</v>
      </c>
      <c r="C46" s="240"/>
      <c r="D46" s="241"/>
      <c r="E46" s="247">
        <v>1035</v>
      </c>
      <c r="F46" s="247"/>
      <c r="G46" s="246"/>
      <c r="H46" s="217" t="s">
        <v>107</v>
      </c>
      <c r="I46" s="192" t="s">
        <v>111</v>
      </c>
      <c r="J46" s="193"/>
      <c r="K46" s="194"/>
      <c r="L46" s="198">
        <v>5403.26</v>
      </c>
      <c r="M46" s="199"/>
      <c r="N46" s="198">
        <v>5403.26</v>
      </c>
      <c r="O46" s="231"/>
      <c r="P46" s="199"/>
      <c r="Q46" s="198">
        <v>0</v>
      </c>
      <c r="R46" s="199"/>
      <c r="S46" s="207">
        <f t="shared" si="2"/>
        <v>5403.26</v>
      </c>
      <c r="T46" s="207">
        <v>0</v>
      </c>
      <c r="U46" s="207">
        <v>0</v>
      </c>
      <c r="V46" s="198">
        <v>0</v>
      </c>
      <c r="W46" s="199"/>
      <c r="X46" s="207">
        <v>5403.26</v>
      </c>
    </row>
    <row r="47" spans="1:24" s="1" customFormat="1" ht="91.5" customHeight="1" x14ac:dyDescent="0.3">
      <c r="A47" s="248">
        <v>7</v>
      </c>
      <c r="B47" s="239" t="s">
        <v>131</v>
      </c>
      <c r="C47" s="240"/>
      <c r="D47" s="241"/>
      <c r="E47" s="249">
        <v>377</v>
      </c>
      <c r="F47" s="249"/>
      <c r="G47" s="250"/>
      <c r="H47" s="217" t="s">
        <v>107</v>
      </c>
      <c r="I47" s="192" t="s">
        <v>111</v>
      </c>
      <c r="J47" s="193"/>
      <c r="K47" s="194"/>
      <c r="L47" s="198">
        <v>5447.89</v>
      </c>
      <c r="M47" s="199"/>
      <c r="N47" s="198">
        <v>5447.89</v>
      </c>
      <c r="O47" s="231"/>
      <c r="P47" s="199"/>
      <c r="Q47" s="251">
        <v>0</v>
      </c>
      <c r="R47" s="252"/>
      <c r="S47" s="253">
        <f>X47</f>
        <v>5447.89</v>
      </c>
      <c r="T47" s="253">
        <v>0</v>
      </c>
      <c r="U47" s="253">
        <v>0</v>
      </c>
      <c r="V47" s="251">
        <v>0</v>
      </c>
      <c r="W47" s="252"/>
      <c r="X47" s="207">
        <v>5447.89</v>
      </c>
    </row>
    <row r="48" spans="1:24" s="1" customFormat="1" ht="91.5" customHeight="1" x14ac:dyDescent="0.3">
      <c r="A48" s="248">
        <v>8</v>
      </c>
      <c r="B48" s="239" t="s">
        <v>132</v>
      </c>
      <c r="C48" s="240"/>
      <c r="D48" s="241"/>
      <c r="E48" s="254">
        <v>2725</v>
      </c>
      <c r="F48" s="255"/>
      <c r="G48" s="250"/>
      <c r="H48" s="217" t="s">
        <v>109</v>
      </c>
      <c r="I48" s="192" t="s">
        <v>113</v>
      </c>
      <c r="J48" s="193"/>
      <c r="K48" s="194"/>
      <c r="L48" s="198">
        <v>32000</v>
      </c>
      <c r="M48" s="199"/>
      <c r="N48" s="198">
        <v>0</v>
      </c>
      <c r="O48" s="231"/>
      <c r="P48" s="199"/>
      <c r="Q48" s="198">
        <v>0</v>
      </c>
      <c r="R48" s="199"/>
      <c r="S48" s="253">
        <f>X48</f>
        <v>32000</v>
      </c>
      <c r="T48" s="253">
        <v>0</v>
      </c>
      <c r="U48" s="253"/>
      <c r="V48" s="198">
        <v>0</v>
      </c>
      <c r="W48" s="199"/>
      <c r="X48" s="207">
        <v>32000</v>
      </c>
    </row>
    <row r="49" spans="1:25" s="1" customFormat="1" ht="47.25" customHeight="1" x14ac:dyDescent="0.3">
      <c r="A49" s="180"/>
      <c r="B49" s="210" t="s">
        <v>70</v>
      </c>
      <c r="C49" s="210"/>
      <c r="D49" s="210"/>
      <c r="E49" s="256">
        <f>SUM(E41:E48)</f>
        <v>7259.5</v>
      </c>
      <c r="F49" s="210"/>
      <c r="G49" s="204"/>
      <c r="H49" s="202"/>
      <c r="I49" s="210"/>
      <c r="J49" s="210"/>
      <c r="K49" s="210"/>
      <c r="L49" s="256">
        <f>SUM(L41:L48)</f>
        <v>80749.740000000005</v>
      </c>
      <c r="M49" s="210"/>
      <c r="N49" s="218">
        <f>SUM(N41:N47)</f>
        <v>36322.130000000005</v>
      </c>
      <c r="O49" s="218"/>
      <c r="P49" s="218"/>
      <c r="Q49" s="256">
        <f>SUM(Q42:R47)</f>
        <v>0</v>
      </c>
      <c r="R49" s="210"/>
      <c r="S49" s="204">
        <f>SUM(S41:S48)</f>
        <v>80749.740000000005</v>
      </c>
      <c r="T49" s="204">
        <f>SUM(T42:U47)</f>
        <v>0</v>
      </c>
      <c r="U49" s="226"/>
      <c r="V49" s="218">
        <v>0</v>
      </c>
      <c r="W49" s="218"/>
      <c r="X49" s="204">
        <f>SUM(X41:X48)</f>
        <v>80749.740000000005</v>
      </c>
      <c r="Y49" s="17"/>
    </row>
    <row r="50" spans="1:25" s="1" customFormat="1" ht="30.75" customHeight="1" x14ac:dyDescent="0.3">
      <c r="A50" s="257"/>
      <c r="B50" s="219" t="s">
        <v>43</v>
      </c>
      <c r="C50" s="219"/>
      <c r="D50" s="219"/>
      <c r="E50" s="258">
        <f>E49</f>
        <v>7259.5</v>
      </c>
      <c r="F50" s="219"/>
      <c r="G50" s="246"/>
      <c r="H50" s="217"/>
      <c r="I50" s="259"/>
      <c r="J50" s="259"/>
      <c r="K50" s="259"/>
      <c r="L50" s="225">
        <f>L49</f>
        <v>80749.740000000005</v>
      </c>
      <c r="M50" s="229"/>
      <c r="N50" s="225">
        <f>N49</f>
        <v>36322.130000000005</v>
      </c>
      <c r="O50" s="237"/>
      <c r="P50" s="229"/>
      <c r="Q50" s="225">
        <v>0</v>
      </c>
      <c r="R50" s="229"/>
      <c r="S50" s="226">
        <f>S49</f>
        <v>80749.740000000005</v>
      </c>
      <c r="T50" s="226">
        <v>0</v>
      </c>
      <c r="U50" s="226"/>
      <c r="V50" s="225">
        <v>0</v>
      </c>
      <c r="W50" s="229"/>
      <c r="X50" s="226">
        <f>X49</f>
        <v>80749.740000000005</v>
      </c>
      <c r="Y50" s="18"/>
    </row>
    <row r="51" spans="1:25" s="1" customFormat="1" ht="30.75" customHeight="1" x14ac:dyDescent="0.3">
      <c r="A51" s="202"/>
      <c r="B51" s="182" t="s">
        <v>71</v>
      </c>
      <c r="C51" s="183"/>
      <c r="D51" s="183"/>
      <c r="E51" s="183"/>
      <c r="F51" s="183"/>
      <c r="G51" s="183"/>
      <c r="H51" s="183"/>
      <c r="I51" s="183"/>
      <c r="J51" s="183"/>
      <c r="K51" s="183"/>
      <c r="L51" s="183"/>
      <c r="M51" s="183"/>
      <c r="N51" s="183"/>
      <c r="O51" s="183"/>
      <c r="P51" s="183"/>
      <c r="Q51" s="183"/>
      <c r="R51" s="183"/>
      <c r="S51" s="183"/>
      <c r="T51" s="183"/>
      <c r="U51" s="183"/>
      <c r="V51" s="183"/>
      <c r="W51" s="183"/>
      <c r="X51" s="184"/>
      <c r="Y51" s="18"/>
    </row>
    <row r="52" spans="1:25" s="1" customFormat="1" ht="85.5" customHeight="1" x14ac:dyDescent="0.3">
      <c r="A52" s="206"/>
      <c r="B52" s="260" t="s">
        <v>26</v>
      </c>
      <c r="C52" s="260"/>
      <c r="D52" s="260"/>
      <c r="E52" s="201"/>
      <c r="F52" s="196"/>
      <c r="G52" s="261"/>
      <c r="H52" s="206" t="s">
        <v>107</v>
      </c>
      <c r="I52" s="262" t="s">
        <v>108</v>
      </c>
      <c r="J52" s="263"/>
      <c r="K52" s="264"/>
      <c r="L52" s="195">
        <v>20000</v>
      </c>
      <c r="M52" s="200"/>
      <c r="N52" s="195">
        <v>0</v>
      </c>
      <c r="O52" s="208"/>
      <c r="P52" s="200"/>
      <c r="Q52" s="265">
        <v>0</v>
      </c>
      <c r="R52" s="265"/>
      <c r="S52" s="266">
        <v>20000</v>
      </c>
      <c r="T52" s="267">
        <v>0</v>
      </c>
      <c r="U52" s="267"/>
      <c r="V52" s="267">
        <v>0</v>
      </c>
      <c r="W52" s="267"/>
      <c r="X52" s="266">
        <v>20000</v>
      </c>
    </row>
    <row r="53" spans="1:25" s="1" customFormat="1" ht="29.25" customHeight="1" x14ac:dyDescent="0.3">
      <c r="A53" s="206"/>
      <c r="B53" s="222" t="s">
        <v>72</v>
      </c>
      <c r="C53" s="223"/>
      <c r="D53" s="224"/>
      <c r="E53" s="201"/>
      <c r="F53" s="196"/>
      <c r="G53" s="261"/>
      <c r="H53" s="266"/>
      <c r="I53" s="195"/>
      <c r="J53" s="208"/>
      <c r="K53" s="200"/>
      <c r="L53" s="205">
        <f>L52</f>
        <v>20000</v>
      </c>
      <c r="M53" s="268"/>
      <c r="N53" s="205">
        <f>N52</f>
        <v>0</v>
      </c>
      <c r="O53" s="269"/>
      <c r="P53" s="268"/>
      <c r="Q53" s="225">
        <f>Q52</f>
        <v>0</v>
      </c>
      <c r="R53" s="229"/>
      <c r="S53" s="270">
        <f>S52</f>
        <v>20000</v>
      </c>
      <c r="T53" s="270">
        <f>T52</f>
        <v>0</v>
      </c>
      <c r="U53" s="270"/>
      <c r="V53" s="205">
        <f>V52</f>
        <v>0</v>
      </c>
      <c r="W53" s="268"/>
      <c r="X53" s="270">
        <f>X52</f>
        <v>20000</v>
      </c>
    </row>
    <row r="54" spans="1:25" s="1" customFormat="1" ht="42" customHeight="1" x14ac:dyDescent="0.3">
      <c r="A54" s="271"/>
      <c r="B54" s="210" t="s">
        <v>44</v>
      </c>
      <c r="C54" s="210"/>
      <c r="D54" s="210"/>
      <c r="E54" s="272">
        <f>E35+E38+E50</f>
        <v>18272</v>
      </c>
      <c r="F54" s="272"/>
      <c r="G54" s="273">
        <f>G35</f>
        <v>7891.8</v>
      </c>
      <c r="H54" s="270"/>
      <c r="I54" s="205"/>
      <c r="J54" s="269"/>
      <c r="K54" s="268"/>
      <c r="L54" s="205">
        <f>L35+L50+L53+L38</f>
        <v>5308750.3100000005</v>
      </c>
      <c r="M54" s="268"/>
      <c r="N54" s="272">
        <f>N21+N53+N50+N38</f>
        <v>986485.40999999992</v>
      </c>
      <c r="O54" s="272"/>
      <c r="P54" s="272"/>
      <c r="Q54" s="205">
        <f>Q21</f>
        <v>879892.78</v>
      </c>
      <c r="R54" s="268"/>
      <c r="S54" s="270">
        <f>S35+S38+S50+S53</f>
        <v>2784553.31</v>
      </c>
      <c r="T54" s="272">
        <v>0</v>
      </c>
      <c r="U54" s="272"/>
      <c r="V54" s="274">
        <f>V35</f>
        <v>1612065</v>
      </c>
      <c r="W54" s="274"/>
      <c r="X54" s="270">
        <f>X35+X38+X50+X53</f>
        <v>1172488.31</v>
      </c>
    </row>
    <row r="55" spans="1:25" s="1" customFormat="1" ht="27.75" customHeight="1" x14ac:dyDescent="0.3">
      <c r="A55" s="275"/>
      <c r="B55" s="276"/>
      <c r="C55" s="276"/>
      <c r="D55" s="276"/>
      <c r="E55" s="276"/>
      <c r="F55" s="276"/>
      <c r="G55" s="276"/>
      <c r="H55" s="276"/>
      <c r="I55" s="276"/>
      <c r="J55" s="276"/>
      <c r="K55" s="276"/>
      <c r="L55" s="276"/>
      <c r="M55" s="276"/>
      <c r="N55" s="276"/>
      <c r="O55" s="276"/>
      <c r="P55" s="276"/>
      <c r="Q55" s="276"/>
      <c r="R55" s="276"/>
      <c r="S55" s="276"/>
      <c r="T55" s="276"/>
      <c r="U55" s="276"/>
      <c r="V55" s="276"/>
      <c r="W55" s="276"/>
      <c r="X55" s="277"/>
    </row>
  </sheetData>
  <mergeCells count="248">
    <mergeCell ref="E37:F37"/>
    <mergeCell ref="I37:K37"/>
    <mergeCell ref="L37:M37"/>
    <mergeCell ref="N37:P37"/>
    <mergeCell ref="Q37:R37"/>
    <mergeCell ref="Q44:R44"/>
    <mergeCell ref="B44:D44"/>
    <mergeCell ref="N44:P44"/>
    <mergeCell ref="I44:K44"/>
    <mergeCell ref="E38:F38"/>
    <mergeCell ref="I38:K38"/>
    <mergeCell ref="A40:X40"/>
    <mergeCell ref="B43:D43"/>
    <mergeCell ref="L33:M33"/>
    <mergeCell ref="N33:P33"/>
    <mergeCell ref="Q33:R33"/>
    <mergeCell ref="E33:F33"/>
    <mergeCell ref="I33:K33"/>
    <mergeCell ref="B34:D34"/>
    <mergeCell ref="E34:F34"/>
    <mergeCell ref="I34:K34"/>
    <mergeCell ref="L34:M34"/>
    <mergeCell ref="N34:P34"/>
    <mergeCell ref="Q34:R34"/>
    <mergeCell ref="B27:D27"/>
    <mergeCell ref="E27:F27"/>
    <mergeCell ref="I27:K27"/>
    <mergeCell ref="L27:M27"/>
    <mergeCell ref="N27:P27"/>
    <mergeCell ref="Q27:R27"/>
    <mergeCell ref="B28:D28"/>
    <mergeCell ref="E28:F28"/>
    <mergeCell ref="I28:K28"/>
    <mergeCell ref="L28:M28"/>
    <mergeCell ref="N28:P28"/>
    <mergeCell ref="Q28:R28"/>
    <mergeCell ref="B24:D24"/>
    <mergeCell ref="E24:F24"/>
    <mergeCell ref="I24:K24"/>
    <mergeCell ref="L24:M24"/>
    <mergeCell ref="N24:P24"/>
    <mergeCell ref="Q24:R24"/>
    <mergeCell ref="V24:W24"/>
    <mergeCell ref="B33:D33"/>
    <mergeCell ref="B32:D32"/>
    <mergeCell ref="B31:D31"/>
    <mergeCell ref="B30:D30"/>
    <mergeCell ref="B25:D25"/>
    <mergeCell ref="E25:F25"/>
    <mergeCell ref="I25:K25"/>
    <mergeCell ref="L25:M25"/>
    <mergeCell ref="N25:P25"/>
    <mergeCell ref="Q25:R25"/>
    <mergeCell ref="V25:W25"/>
    <mergeCell ref="E26:F26"/>
    <mergeCell ref="I26:K26"/>
    <mergeCell ref="L26:M26"/>
    <mergeCell ref="N26:P26"/>
    <mergeCell ref="Q26:R26"/>
    <mergeCell ref="V26:W26"/>
    <mergeCell ref="A8:X8"/>
    <mergeCell ref="A10:A15"/>
    <mergeCell ref="B10:D15"/>
    <mergeCell ref="E10:F15"/>
    <mergeCell ref="G10:G15"/>
    <mergeCell ref="H10:K13"/>
    <mergeCell ref="L10:P11"/>
    <mergeCell ref="Q10:R15"/>
    <mergeCell ref="S10:X10"/>
    <mergeCell ref="S11:S15"/>
    <mergeCell ref="T11:X11"/>
    <mergeCell ref="L12:M15"/>
    <mergeCell ref="N12:P15"/>
    <mergeCell ref="T12:U15"/>
    <mergeCell ref="V12:X13"/>
    <mergeCell ref="H14:H15"/>
    <mergeCell ref="I14:K15"/>
    <mergeCell ref="V14:W15"/>
    <mergeCell ref="X14:X15"/>
    <mergeCell ref="T16:U16"/>
    <mergeCell ref="V16:W16"/>
    <mergeCell ref="B23:D23"/>
    <mergeCell ref="E23:F23"/>
    <mergeCell ref="I23:K23"/>
    <mergeCell ref="L23:M23"/>
    <mergeCell ref="N23:P23"/>
    <mergeCell ref="Q23:R23"/>
    <mergeCell ref="B16:D16"/>
    <mergeCell ref="E16:F16"/>
    <mergeCell ref="I16:K16"/>
    <mergeCell ref="L16:M16"/>
    <mergeCell ref="N16:P16"/>
    <mergeCell ref="Q16:R16"/>
    <mergeCell ref="V23:W23"/>
    <mergeCell ref="A17:X17"/>
    <mergeCell ref="A22:X22"/>
    <mergeCell ref="A18:X18"/>
    <mergeCell ref="B19:D19"/>
    <mergeCell ref="B20:D20"/>
    <mergeCell ref="E19:F19"/>
    <mergeCell ref="E20:F20"/>
    <mergeCell ref="B21:D21"/>
    <mergeCell ref="E21:F21"/>
    <mergeCell ref="A55:X55"/>
    <mergeCell ref="B54:D54"/>
    <mergeCell ref="E54:F54"/>
    <mergeCell ref="I54:K54"/>
    <mergeCell ref="L54:M54"/>
    <mergeCell ref="N54:P54"/>
    <mergeCell ref="Q54:R54"/>
    <mergeCell ref="B51:X51"/>
    <mergeCell ref="B52:D52"/>
    <mergeCell ref="I52:K52"/>
    <mergeCell ref="L52:M52"/>
    <mergeCell ref="T54:U54"/>
    <mergeCell ref="V54:W54"/>
    <mergeCell ref="B53:D53"/>
    <mergeCell ref="E52:F52"/>
    <mergeCell ref="E53:F53"/>
    <mergeCell ref="I53:K53"/>
    <mergeCell ref="L53:M53"/>
    <mergeCell ref="N53:P53"/>
    <mergeCell ref="Q53:R53"/>
    <mergeCell ref="V53:W53"/>
    <mergeCell ref="N52:P52"/>
    <mergeCell ref="Q52:R52"/>
    <mergeCell ref="T52:U52"/>
    <mergeCell ref="V52:W52"/>
    <mergeCell ref="E42:F42"/>
    <mergeCell ref="I42:K42"/>
    <mergeCell ref="L42:M42"/>
    <mergeCell ref="N42:P42"/>
    <mergeCell ref="Q42:R42"/>
    <mergeCell ref="V42:W42"/>
    <mergeCell ref="V45:W45"/>
    <mergeCell ref="V46:W46"/>
    <mergeCell ref="L46:M46"/>
    <mergeCell ref="V50:W50"/>
    <mergeCell ref="V49:W49"/>
    <mergeCell ref="V47:W47"/>
    <mergeCell ref="V44:W44"/>
    <mergeCell ref="V43:W43"/>
    <mergeCell ref="E43:F43"/>
    <mergeCell ref="I43:K43"/>
    <mergeCell ref="L43:M43"/>
    <mergeCell ref="N43:P43"/>
    <mergeCell ref="Q43:R43"/>
    <mergeCell ref="V48:W48"/>
    <mergeCell ref="B45:D45"/>
    <mergeCell ref="E45:F45"/>
    <mergeCell ref="I45:K45"/>
    <mergeCell ref="L45:M45"/>
    <mergeCell ref="N45:P45"/>
    <mergeCell ref="Q45:R45"/>
    <mergeCell ref="E44:F44"/>
    <mergeCell ref="L44:M44"/>
    <mergeCell ref="B49:D49"/>
    <mergeCell ref="I49:K49"/>
    <mergeCell ref="E49:F49"/>
    <mergeCell ref="L49:M49"/>
    <mergeCell ref="N49:P49"/>
    <mergeCell ref="Q49:R49"/>
    <mergeCell ref="B46:D46"/>
    <mergeCell ref="E46:F46"/>
    <mergeCell ref="I46:K46"/>
    <mergeCell ref="L47:M47"/>
    <mergeCell ref="N47:P47"/>
    <mergeCell ref="Q47:R47"/>
    <mergeCell ref="N46:P46"/>
    <mergeCell ref="Q46:R46"/>
    <mergeCell ref="B50:D50"/>
    <mergeCell ref="E50:F50"/>
    <mergeCell ref="I50:K50"/>
    <mergeCell ref="L50:M50"/>
    <mergeCell ref="N50:P50"/>
    <mergeCell ref="Q50:R50"/>
    <mergeCell ref="B47:D47"/>
    <mergeCell ref="E47:F47"/>
    <mergeCell ref="I47:K47"/>
    <mergeCell ref="B48:D48"/>
    <mergeCell ref="E48:F48"/>
    <mergeCell ref="I48:K48"/>
    <mergeCell ref="L48:M48"/>
    <mergeCell ref="N48:P48"/>
    <mergeCell ref="Q48:R48"/>
    <mergeCell ref="B35:D35"/>
    <mergeCell ref="E35:F35"/>
    <mergeCell ref="I35:K35"/>
    <mergeCell ref="L35:M35"/>
    <mergeCell ref="N35:P35"/>
    <mergeCell ref="Q35:R35"/>
    <mergeCell ref="V35:W35"/>
    <mergeCell ref="B26:D26"/>
    <mergeCell ref="B42:D42"/>
    <mergeCell ref="L38:M38"/>
    <mergeCell ref="N38:P38"/>
    <mergeCell ref="Q38:R38"/>
    <mergeCell ref="V38:W38"/>
    <mergeCell ref="B37:D37"/>
    <mergeCell ref="B38:D38"/>
    <mergeCell ref="B36:X36"/>
    <mergeCell ref="B41:D41"/>
    <mergeCell ref="E41:F41"/>
    <mergeCell ref="I41:K41"/>
    <mergeCell ref="L41:M41"/>
    <mergeCell ref="N41:P41"/>
    <mergeCell ref="Q41:R41"/>
    <mergeCell ref="V41:W41"/>
    <mergeCell ref="A39:X39"/>
    <mergeCell ref="V27:W27"/>
    <mergeCell ref="V30:W30"/>
    <mergeCell ref="V31:W31"/>
    <mergeCell ref="V32:W32"/>
    <mergeCell ref="V33:W33"/>
    <mergeCell ref="V37:W37"/>
    <mergeCell ref="V34:W34"/>
    <mergeCell ref="E31:F31"/>
    <mergeCell ref="I31:K31"/>
    <mergeCell ref="L31:M31"/>
    <mergeCell ref="N31:P31"/>
    <mergeCell ref="Q31:R31"/>
    <mergeCell ref="E32:F32"/>
    <mergeCell ref="I32:K32"/>
    <mergeCell ref="L32:M32"/>
    <mergeCell ref="N32:P32"/>
    <mergeCell ref="Q32:R32"/>
    <mergeCell ref="E30:F30"/>
    <mergeCell ref="I30:K30"/>
    <mergeCell ref="L30:M30"/>
    <mergeCell ref="N30:P30"/>
    <mergeCell ref="Q30:R30"/>
    <mergeCell ref="A29:X29"/>
    <mergeCell ref="V28:W28"/>
    <mergeCell ref="Q19:R19"/>
    <mergeCell ref="Q20:R20"/>
    <mergeCell ref="Q21:R21"/>
    <mergeCell ref="V20:W20"/>
    <mergeCell ref="V19:W19"/>
    <mergeCell ref="V21:W21"/>
    <mergeCell ref="I19:K19"/>
    <mergeCell ref="I20:K20"/>
    <mergeCell ref="I21:K21"/>
    <mergeCell ref="L19:M19"/>
    <mergeCell ref="L20:M20"/>
    <mergeCell ref="L21:M21"/>
    <mergeCell ref="N19:P19"/>
    <mergeCell ref="N20:P20"/>
    <mergeCell ref="N21:P21"/>
  </mergeCells>
  <pageMargins left="0.43307086614173229" right="0.19685039370078741" top="0.74803149606299213" bottom="0.19685039370078741" header="0.31496062992125984" footer="0.11811023622047245"/>
  <pageSetup paperSize="9" scale="64" fitToHeight="0" orientation="landscape" horizontalDpi="4294967293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9"/>
  <sheetViews>
    <sheetView workbookViewId="0">
      <selection sqref="A1:XFD1048576"/>
    </sheetView>
  </sheetViews>
  <sheetFormatPr defaultRowHeight="15" x14ac:dyDescent="0.25"/>
  <cols>
    <col min="1" max="1" width="7.140625" customWidth="1"/>
    <col min="3" max="3" width="7.42578125" customWidth="1"/>
    <col min="4" max="4" width="24.140625" customWidth="1"/>
    <col min="5" max="5" width="3.28515625" customWidth="1"/>
    <col min="6" max="6" width="8.85546875" customWidth="1"/>
    <col min="7" max="7" width="13.140625" customWidth="1"/>
    <col min="8" max="8" width="13.42578125" customWidth="1"/>
    <col min="9" max="9" width="7.7109375" customWidth="1"/>
    <col min="10" max="10" width="0.85546875" customWidth="1"/>
    <col min="11" max="11" width="5.28515625" customWidth="1"/>
    <col min="12" max="12" width="8.85546875" customWidth="1"/>
    <col min="13" max="13" width="7.7109375" customWidth="1"/>
    <col min="15" max="15" width="4.85546875" customWidth="1"/>
    <col min="16" max="16" width="4.7109375" customWidth="1"/>
    <col min="17" max="17" width="10.85546875" style="3" bestFit="1" customWidth="1"/>
    <col min="18" max="18" width="4.7109375" style="3" customWidth="1"/>
    <col min="19" max="19" width="19" customWidth="1"/>
    <col min="20" max="20" width="15.85546875" customWidth="1"/>
    <col min="21" max="21" width="3.7109375" hidden="1" customWidth="1"/>
    <col min="22" max="22" width="7.28515625" customWidth="1"/>
    <col min="23" max="23" width="8.42578125" customWidth="1"/>
    <col min="24" max="24" width="15.5703125" customWidth="1"/>
    <col min="25" max="25" width="13.28515625" bestFit="1" customWidth="1"/>
    <col min="39" max="39" width="5" customWidth="1"/>
    <col min="40" max="40" width="9.140625" hidden="1" customWidth="1"/>
  </cols>
  <sheetData>
    <row r="1" spans="1:24" s="1" customFormat="1" ht="17.25" x14ac:dyDescent="0.3">
      <c r="Q1" s="2"/>
      <c r="R1" s="2"/>
    </row>
    <row r="2" spans="1:24" s="1" customFormat="1" ht="17.25" x14ac:dyDescent="0.3">
      <c r="A2" s="4" t="s">
        <v>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 t="s">
        <v>9</v>
      </c>
      <c r="N2" s="4"/>
      <c r="O2" s="4"/>
      <c r="P2" s="4"/>
      <c r="Q2" s="5"/>
      <c r="R2" s="5"/>
      <c r="S2" s="4"/>
      <c r="T2" s="4" t="s">
        <v>16</v>
      </c>
      <c r="U2" s="4"/>
      <c r="V2" s="4"/>
      <c r="W2" s="4"/>
      <c r="X2" s="4"/>
    </row>
    <row r="3" spans="1:24" s="1" customFormat="1" ht="17.25" x14ac:dyDescent="0.3">
      <c r="A3" s="4" t="s">
        <v>10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 t="s">
        <v>13</v>
      </c>
      <c r="N3" s="4"/>
      <c r="O3" s="4"/>
      <c r="P3" s="4"/>
      <c r="Q3" s="5"/>
      <c r="R3" s="5"/>
      <c r="S3" s="4"/>
      <c r="T3" s="4" t="s">
        <v>17</v>
      </c>
      <c r="U3" s="4"/>
      <c r="V3" s="4"/>
      <c r="W3" s="4"/>
      <c r="X3" s="4"/>
    </row>
    <row r="4" spans="1:24" s="1" customFormat="1" ht="17.25" x14ac:dyDescent="0.3">
      <c r="A4" s="4" t="s">
        <v>11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 t="s">
        <v>14</v>
      </c>
      <c r="N4" s="4"/>
      <c r="O4" s="4"/>
      <c r="P4" s="4"/>
      <c r="Q4" s="5"/>
      <c r="R4" s="5"/>
      <c r="S4" s="4"/>
      <c r="T4" s="4" t="s">
        <v>18</v>
      </c>
      <c r="U4" s="4"/>
      <c r="V4" s="4"/>
      <c r="W4" s="4"/>
      <c r="X4" s="4"/>
    </row>
    <row r="5" spans="1:24" s="1" customFormat="1" ht="17.25" x14ac:dyDescent="0.3">
      <c r="A5" s="4" t="s">
        <v>12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 t="s">
        <v>15</v>
      </c>
      <c r="N5" s="4"/>
      <c r="O5" s="4"/>
      <c r="P5" s="4"/>
      <c r="Q5" s="5"/>
      <c r="R5" s="5"/>
      <c r="S5" s="4"/>
      <c r="T5" s="4" t="s">
        <v>15</v>
      </c>
      <c r="U5" s="4"/>
      <c r="V5" s="4"/>
      <c r="W5" s="4"/>
      <c r="X5" s="4"/>
    </row>
    <row r="6" spans="1:24" s="1" customFormat="1" ht="17.25" x14ac:dyDescent="0.3">
      <c r="A6" s="4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 t="s">
        <v>19</v>
      </c>
      <c r="N6" s="4"/>
      <c r="O6" s="4"/>
      <c r="P6" s="4"/>
      <c r="Q6" s="5"/>
      <c r="R6" s="5"/>
      <c r="S6" s="4"/>
      <c r="T6" s="4" t="s">
        <v>20</v>
      </c>
      <c r="U6" s="4"/>
      <c r="V6" s="4"/>
      <c r="W6" s="4"/>
      <c r="X6" s="4"/>
    </row>
    <row r="7" spans="1:24" s="1" customFormat="1" ht="15" customHeight="1" x14ac:dyDescent="0.3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5"/>
      <c r="R7" s="5"/>
      <c r="S7" s="4"/>
      <c r="T7" s="4"/>
      <c r="U7" s="4"/>
      <c r="V7" s="4"/>
      <c r="W7" s="4"/>
      <c r="X7" s="4"/>
    </row>
    <row r="8" spans="1:24" s="1" customFormat="1" ht="17.25" x14ac:dyDescent="0.3">
      <c r="A8" s="107" t="s">
        <v>74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</row>
    <row r="9" spans="1:24" s="1" customFormat="1" ht="11.45" customHeight="1" x14ac:dyDescent="0.3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5"/>
      <c r="R9" s="5"/>
      <c r="S9" s="4"/>
      <c r="T9" s="4"/>
      <c r="U9" s="4"/>
      <c r="V9" s="4"/>
      <c r="W9" s="4"/>
      <c r="X9" s="4"/>
    </row>
    <row r="10" spans="1:24" s="1" customFormat="1" ht="16.5" customHeight="1" x14ac:dyDescent="0.3">
      <c r="A10" s="108" t="s">
        <v>24</v>
      </c>
      <c r="B10" s="111" t="s">
        <v>0</v>
      </c>
      <c r="C10" s="111"/>
      <c r="D10" s="111"/>
      <c r="E10" s="111" t="s">
        <v>1</v>
      </c>
      <c r="F10" s="111"/>
      <c r="G10" s="111" t="s">
        <v>2</v>
      </c>
      <c r="H10" s="111" t="s">
        <v>3</v>
      </c>
      <c r="I10" s="111"/>
      <c r="J10" s="111"/>
      <c r="K10" s="111"/>
      <c r="L10" s="111" t="s">
        <v>4</v>
      </c>
      <c r="M10" s="111"/>
      <c r="N10" s="111"/>
      <c r="O10" s="111"/>
      <c r="P10" s="111"/>
      <c r="Q10" s="112" t="s">
        <v>75</v>
      </c>
      <c r="R10" s="113"/>
      <c r="S10" s="111" t="s">
        <v>77</v>
      </c>
      <c r="T10" s="111"/>
      <c r="U10" s="111"/>
      <c r="V10" s="111"/>
      <c r="W10" s="111"/>
      <c r="X10" s="111"/>
    </row>
    <row r="11" spans="1:24" s="1" customFormat="1" ht="22.15" customHeight="1" x14ac:dyDescent="0.3">
      <c r="A11" s="109"/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4"/>
      <c r="R11" s="115"/>
      <c r="S11" s="105" t="s">
        <v>5</v>
      </c>
      <c r="T11" s="111" t="s">
        <v>6</v>
      </c>
      <c r="U11" s="111"/>
      <c r="V11" s="111"/>
      <c r="W11" s="111"/>
      <c r="X11" s="111"/>
    </row>
    <row r="12" spans="1:24" s="1" customFormat="1" ht="27.75" customHeight="1" x14ac:dyDescent="0.3">
      <c r="A12" s="109"/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8" t="s">
        <v>7</v>
      </c>
      <c r="M12" s="119"/>
      <c r="N12" s="118" t="s">
        <v>21</v>
      </c>
      <c r="O12" s="124"/>
      <c r="P12" s="119"/>
      <c r="Q12" s="114"/>
      <c r="R12" s="115"/>
      <c r="S12" s="105"/>
      <c r="T12" s="105" t="s">
        <v>76</v>
      </c>
      <c r="U12" s="105"/>
      <c r="V12" s="111" t="s">
        <v>78</v>
      </c>
      <c r="W12" s="111"/>
      <c r="X12" s="111"/>
    </row>
    <row r="13" spans="1:24" s="1" customFormat="1" ht="14.45" customHeight="1" x14ac:dyDescent="0.3">
      <c r="A13" s="109"/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20"/>
      <c r="M13" s="121"/>
      <c r="N13" s="120"/>
      <c r="O13" s="125"/>
      <c r="P13" s="121"/>
      <c r="Q13" s="114"/>
      <c r="R13" s="115"/>
      <c r="S13" s="105"/>
      <c r="T13" s="105"/>
      <c r="U13" s="105"/>
      <c r="V13" s="111"/>
      <c r="W13" s="111"/>
      <c r="X13" s="111"/>
    </row>
    <row r="14" spans="1:24" s="1" customFormat="1" ht="83.45" customHeight="1" x14ac:dyDescent="0.3">
      <c r="A14" s="109"/>
      <c r="B14" s="111"/>
      <c r="C14" s="111"/>
      <c r="D14" s="111"/>
      <c r="E14" s="111"/>
      <c r="F14" s="111"/>
      <c r="G14" s="111"/>
      <c r="H14" s="108" t="s">
        <v>22</v>
      </c>
      <c r="I14" s="127" t="s">
        <v>23</v>
      </c>
      <c r="J14" s="128"/>
      <c r="K14" s="129"/>
      <c r="L14" s="120"/>
      <c r="M14" s="121"/>
      <c r="N14" s="120"/>
      <c r="O14" s="125"/>
      <c r="P14" s="121"/>
      <c r="Q14" s="114"/>
      <c r="R14" s="115"/>
      <c r="S14" s="105"/>
      <c r="T14" s="105"/>
      <c r="U14" s="105"/>
      <c r="V14" s="111" t="s">
        <v>8</v>
      </c>
      <c r="W14" s="111"/>
      <c r="X14" s="133" t="s">
        <v>25</v>
      </c>
    </row>
    <row r="15" spans="1:24" s="1" customFormat="1" ht="93" customHeight="1" x14ac:dyDescent="0.3">
      <c r="A15" s="110"/>
      <c r="B15" s="111"/>
      <c r="C15" s="111"/>
      <c r="D15" s="111"/>
      <c r="E15" s="111"/>
      <c r="F15" s="111"/>
      <c r="G15" s="111"/>
      <c r="H15" s="110"/>
      <c r="I15" s="130"/>
      <c r="J15" s="131"/>
      <c r="K15" s="132"/>
      <c r="L15" s="122"/>
      <c r="M15" s="123"/>
      <c r="N15" s="122"/>
      <c r="O15" s="126"/>
      <c r="P15" s="123"/>
      <c r="Q15" s="116"/>
      <c r="R15" s="117"/>
      <c r="S15" s="105"/>
      <c r="T15" s="105"/>
      <c r="U15" s="105"/>
      <c r="V15" s="111"/>
      <c r="W15" s="111"/>
      <c r="X15" s="134"/>
    </row>
    <row r="16" spans="1:24" s="1" customFormat="1" ht="17.25" x14ac:dyDescent="0.3">
      <c r="A16" s="44">
        <v>1</v>
      </c>
      <c r="B16" s="105">
        <v>2</v>
      </c>
      <c r="C16" s="105"/>
      <c r="D16" s="105"/>
      <c r="E16" s="105">
        <v>3</v>
      </c>
      <c r="F16" s="105"/>
      <c r="G16" s="44">
        <v>4</v>
      </c>
      <c r="H16" s="44">
        <v>5</v>
      </c>
      <c r="I16" s="105">
        <v>6</v>
      </c>
      <c r="J16" s="105"/>
      <c r="K16" s="105"/>
      <c r="L16" s="105">
        <v>7</v>
      </c>
      <c r="M16" s="105"/>
      <c r="N16" s="105">
        <v>8</v>
      </c>
      <c r="O16" s="105"/>
      <c r="P16" s="105"/>
      <c r="Q16" s="106">
        <v>9</v>
      </c>
      <c r="R16" s="106"/>
      <c r="S16" s="44">
        <v>10</v>
      </c>
      <c r="T16" s="105">
        <v>11</v>
      </c>
      <c r="U16" s="105"/>
      <c r="V16" s="105">
        <v>12</v>
      </c>
      <c r="W16" s="105"/>
      <c r="X16" s="44">
        <v>13</v>
      </c>
    </row>
    <row r="17" spans="1:25" s="1" customFormat="1" ht="30.75" customHeight="1" x14ac:dyDescent="0.3">
      <c r="A17" s="60" t="s">
        <v>34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53"/>
    </row>
    <row r="18" spans="1:25" s="1" customFormat="1" ht="30.75" customHeight="1" x14ac:dyDescent="0.3">
      <c r="A18" s="60" t="s">
        <v>91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53"/>
    </row>
    <row r="19" spans="1:25" s="1" customFormat="1" ht="103.5" customHeight="1" x14ac:dyDescent="0.3">
      <c r="A19" s="13" t="s">
        <v>35</v>
      </c>
      <c r="B19" s="146" t="s">
        <v>59</v>
      </c>
      <c r="C19" s="78"/>
      <c r="D19" s="79"/>
      <c r="E19" s="48">
        <v>1854.5</v>
      </c>
      <c r="F19" s="49"/>
      <c r="G19" s="43">
        <v>1854.5</v>
      </c>
      <c r="H19" s="35" t="s">
        <v>79</v>
      </c>
      <c r="I19" s="57" t="s">
        <v>80</v>
      </c>
      <c r="J19" s="58"/>
      <c r="K19" s="59"/>
      <c r="L19" s="48">
        <v>589428</v>
      </c>
      <c r="M19" s="49"/>
      <c r="N19" s="48">
        <v>550636.30000000005</v>
      </c>
      <c r="O19" s="86"/>
      <c r="P19" s="49"/>
      <c r="Q19" s="81">
        <v>112460.97</v>
      </c>
      <c r="R19" s="82"/>
      <c r="S19" s="41">
        <f>V19+X19</f>
        <v>438175.32999999996</v>
      </c>
      <c r="T19" s="43">
        <v>0</v>
      </c>
      <c r="U19" s="43"/>
      <c r="V19" s="48">
        <v>250719</v>
      </c>
      <c r="W19" s="49"/>
      <c r="X19" s="41">
        <v>187456.33</v>
      </c>
    </row>
    <row r="20" spans="1:25" s="1" customFormat="1" ht="30.75" customHeight="1" x14ac:dyDescent="0.3">
      <c r="A20" s="44"/>
      <c r="B20" s="66" t="s">
        <v>46</v>
      </c>
      <c r="C20" s="66"/>
      <c r="D20" s="66"/>
      <c r="E20" s="96">
        <f>SUM(E19:F19)</f>
        <v>1854.5</v>
      </c>
      <c r="F20" s="66"/>
      <c r="G20" s="7">
        <f>SUM(G19:G19)</f>
        <v>1854.5</v>
      </c>
      <c r="H20" s="10"/>
      <c r="I20" s="96"/>
      <c r="J20" s="96"/>
      <c r="K20" s="96"/>
      <c r="L20" s="96">
        <f>SUM(L19:M19)</f>
        <v>589428</v>
      </c>
      <c r="M20" s="66"/>
      <c r="N20" s="96">
        <f>SUM(N19:P19)</f>
        <v>550636.30000000005</v>
      </c>
      <c r="O20" s="66"/>
      <c r="P20" s="66"/>
      <c r="Q20" s="96">
        <f>SUM(Q19:R19)</f>
        <v>112460.97</v>
      </c>
      <c r="R20" s="96"/>
      <c r="S20" s="42">
        <f>SUM(S19:S19)</f>
        <v>438175.32999999996</v>
      </c>
      <c r="T20" s="40">
        <v>0</v>
      </c>
      <c r="U20" s="40"/>
      <c r="V20" s="88">
        <f>SUM(V19:V19)</f>
        <v>250719</v>
      </c>
      <c r="W20" s="88"/>
      <c r="X20" s="42">
        <f>SUM(X19:X19)</f>
        <v>187456.33</v>
      </c>
    </row>
    <row r="21" spans="1:25" s="1" customFormat="1" ht="30.75" customHeight="1" x14ac:dyDescent="0.3">
      <c r="A21" s="60" t="s">
        <v>93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53"/>
    </row>
    <row r="22" spans="1:25" s="1" customFormat="1" ht="84" customHeight="1" x14ac:dyDescent="0.3">
      <c r="A22" s="46" t="s">
        <v>35</v>
      </c>
      <c r="B22" s="74" t="s">
        <v>60</v>
      </c>
      <c r="C22" s="75"/>
      <c r="D22" s="76"/>
      <c r="E22" s="62">
        <v>1369</v>
      </c>
      <c r="F22" s="63"/>
      <c r="G22" s="41">
        <v>1369</v>
      </c>
      <c r="H22" s="46" t="s">
        <v>28</v>
      </c>
      <c r="I22" s="100" t="s">
        <v>29</v>
      </c>
      <c r="J22" s="101"/>
      <c r="K22" s="102"/>
      <c r="L22" s="62">
        <v>390244</v>
      </c>
      <c r="M22" s="63"/>
      <c r="N22" s="62">
        <v>0</v>
      </c>
      <c r="O22" s="65"/>
      <c r="P22" s="63"/>
      <c r="Q22" s="81">
        <v>0</v>
      </c>
      <c r="R22" s="82"/>
      <c r="S22" s="41">
        <f>V22+X22</f>
        <v>390244</v>
      </c>
      <c r="T22" s="31">
        <v>0</v>
      </c>
      <c r="U22" s="32"/>
      <c r="V22" s="62">
        <v>195371</v>
      </c>
      <c r="W22" s="63"/>
      <c r="X22" s="41">
        <v>194873</v>
      </c>
    </row>
    <row r="23" spans="1:25" s="1" customFormat="1" ht="84" customHeight="1" x14ac:dyDescent="0.3">
      <c r="A23" s="46" t="s">
        <v>27</v>
      </c>
      <c r="B23" s="77" t="s">
        <v>67</v>
      </c>
      <c r="C23" s="78"/>
      <c r="D23" s="79"/>
      <c r="E23" s="48">
        <v>1392</v>
      </c>
      <c r="F23" s="49"/>
      <c r="G23" s="43">
        <v>1392</v>
      </c>
      <c r="H23" s="35" t="s">
        <v>32</v>
      </c>
      <c r="I23" s="57" t="s">
        <v>33</v>
      </c>
      <c r="J23" s="58"/>
      <c r="K23" s="59"/>
      <c r="L23" s="48">
        <v>407835</v>
      </c>
      <c r="M23" s="49"/>
      <c r="N23" s="62">
        <v>0</v>
      </c>
      <c r="O23" s="65"/>
      <c r="P23" s="63"/>
      <c r="Q23" s="48">
        <v>0</v>
      </c>
      <c r="R23" s="49"/>
      <c r="S23" s="43">
        <f>V23+X23</f>
        <v>407835</v>
      </c>
      <c r="T23" s="43">
        <v>0</v>
      </c>
      <c r="U23" s="43"/>
      <c r="V23" s="48">
        <v>0</v>
      </c>
      <c r="W23" s="49"/>
      <c r="X23" s="43">
        <v>407835</v>
      </c>
    </row>
    <row r="24" spans="1:25" s="1" customFormat="1" ht="33.75" customHeight="1" x14ac:dyDescent="0.3">
      <c r="A24" s="26"/>
      <c r="B24" s="66" t="s">
        <v>46</v>
      </c>
      <c r="C24" s="66"/>
      <c r="D24" s="66"/>
      <c r="E24" s="56">
        <f>E22+E23</f>
        <v>2761</v>
      </c>
      <c r="F24" s="64"/>
      <c r="G24" s="28">
        <f>SUM(G22:G23)</f>
        <v>2761</v>
      </c>
      <c r="H24" s="27"/>
      <c r="I24" s="54"/>
      <c r="J24" s="135"/>
      <c r="K24" s="55"/>
      <c r="L24" s="56">
        <f>SUM(L22:L23)</f>
        <v>798079</v>
      </c>
      <c r="M24" s="64"/>
      <c r="N24" s="56">
        <f>SUM(N22:N23)</f>
        <v>0</v>
      </c>
      <c r="O24" s="136"/>
      <c r="P24" s="64"/>
      <c r="Q24" s="56">
        <f>SUM(Q22:Q23)</f>
        <v>0</v>
      </c>
      <c r="R24" s="64"/>
      <c r="S24" s="40">
        <f>SUM(S22:S23)</f>
        <v>798079</v>
      </c>
      <c r="T24" s="40">
        <f>SUM(T22:T23)</f>
        <v>0</v>
      </c>
      <c r="U24" s="40"/>
      <c r="V24" s="56">
        <f>SUM(V22:V23)</f>
        <v>195371</v>
      </c>
      <c r="W24" s="64"/>
      <c r="X24" s="40">
        <f>SUM(X22:X23)</f>
        <v>602708</v>
      </c>
    </row>
    <row r="25" spans="1:25" s="1" customFormat="1" ht="39.75" customHeight="1" x14ac:dyDescent="0.3">
      <c r="A25" s="60" t="s">
        <v>92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53"/>
    </row>
    <row r="26" spans="1:25" s="1" customFormat="1" ht="84" customHeight="1" x14ac:dyDescent="0.3">
      <c r="A26" s="46" t="s">
        <v>35</v>
      </c>
      <c r="B26" s="77" t="s">
        <v>65</v>
      </c>
      <c r="C26" s="78"/>
      <c r="D26" s="79"/>
      <c r="E26" s="48">
        <v>1372</v>
      </c>
      <c r="F26" s="49"/>
      <c r="G26" s="43">
        <v>1372</v>
      </c>
      <c r="H26" s="35" t="s">
        <v>32</v>
      </c>
      <c r="I26" s="57" t="s">
        <v>33</v>
      </c>
      <c r="J26" s="58"/>
      <c r="K26" s="59"/>
      <c r="L26" s="48">
        <v>406258</v>
      </c>
      <c r="M26" s="49"/>
      <c r="N26" s="62">
        <v>0</v>
      </c>
      <c r="O26" s="65"/>
      <c r="P26" s="63"/>
      <c r="Q26" s="48">
        <v>0</v>
      </c>
      <c r="R26" s="49"/>
      <c r="S26" s="43">
        <f>X26</f>
        <v>66587</v>
      </c>
      <c r="T26" s="43">
        <v>0</v>
      </c>
      <c r="U26" s="43"/>
      <c r="V26" s="48">
        <v>0</v>
      </c>
      <c r="W26" s="49"/>
      <c r="X26" s="43">
        <v>66587</v>
      </c>
    </row>
    <row r="27" spans="1:25" s="1" customFormat="1" ht="84" customHeight="1" x14ac:dyDescent="0.3">
      <c r="A27" s="46" t="s">
        <v>27</v>
      </c>
      <c r="B27" s="77" t="s">
        <v>64</v>
      </c>
      <c r="C27" s="78"/>
      <c r="D27" s="79"/>
      <c r="E27" s="48">
        <v>1383</v>
      </c>
      <c r="F27" s="49"/>
      <c r="G27" s="43">
        <v>1383</v>
      </c>
      <c r="H27" s="35" t="s">
        <v>32</v>
      </c>
      <c r="I27" s="57" t="s">
        <v>33</v>
      </c>
      <c r="J27" s="58"/>
      <c r="K27" s="59"/>
      <c r="L27" s="48">
        <v>597723</v>
      </c>
      <c r="M27" s="49"/>
      <c r="N27" s="62">
        <v>0</v>
      </c>
      <c r="O27" s="65"/>
      <c r="P27" s="63"/>
      <c r="Q27" s="48">
        <v>0</v>
      </c>
      <c r="R27" s="49"/>
      <c r="S27" s="43">
        <f>V27+X27</f>
        <v>0</v>
      </c>
      <c r="T27" s="43">
        <v>0</v>
      </c>
      <c r="U27" s="43"/>
      <c r="V27" s="24">
        <v>0</v>
      </c>
      <c r="W27" s="25"/>
      <c r="X27" s="43">
        <v>0</v>
      </c>
    </row>
    <row r="28" spans="1:25" s="1" customFormat="1" ht="84" customHeight="1" x14ac:dyDescent="0.3">
      <c r="A28" s="46" t="s">
        <v>36</v>
      </c>
      <c r="B28" s="142" t="s">
        <v>48</v>
      </c>
      <c r="C28" s="142"/>
      <c r="D28" s="142"/>
      <c r="E28" s="87">
        <v>1035</v>
      </c>
      <c r="F28" s="87"/>
      <c r="G28" s="47">
        <v>1035</v>
      </c>
      <c r="H28" s="35" t="s">
        <v>32</v>
      </c>
      <c r="I28" s="57" t="s">
        <v>33</v>
      </c>
      <c r="J28" s="58"/>
      <c r="K28" s="59"/>
      <c r="L28" s="48">
        <v>449395</v>
      </c>
      <c r="M28" s="49"/>
      <c r="N28" s="62">
        <v>0</v>
      </c>
      <c r="O28" s="65"/>
      <c r="P28" s="63"/>
      <c r="Q28" s="48">
        <v>0</v>
      </c>
      <c r="R28" s="49"/>
      <c r="S28" s="43">
        <f t="shared" ref="S28:S30" si="0">V28</f>
        <v>0</v>
      </c>
      <c r="T28" s="43">
        <v>0</v>
      </c>
      <c r="U28" s="43">
        <v>0</v>
      </c>
      <c r="V28" s="48">
        <v>0</v>
      </c>
      <c r="W28" s="49"/>
      <c r="X28" s="43">
        <v>0</v>
      </c>
    </row>
    <row r="29" spans="1:25" s="1" customFormat="1" ht="84" customHeight="1" x14ac:dyDescent="0.3">
      <c r="A29" s="46" t="s">
        <v>37</v>
      </c>
      <c r="B29" s="142" t="s">
        <v>49</v>
      </c>
      <c r="C29" s="142"/>
      <c r="D29" s="142"/>
      <c r="E29" s="106">
        <v>904.5</v>
      </c>
      <c r="F29" s="106"/>
      <c r="G29" s="47">
        <v>904.5</v>
      </c>
      <c r="H29" s="35" t="s">
        <v>32</v>
      </c>
      <c r="I29" s="57" t="s">
        <v>33</v>
      </c>
      <c r="J29" s="58"/>
      <c r="K29" s="59"/>
      <c r="L29" s="48">
        <v>624554</v>
      </c>
      <c r="M29" s="49"/>
      <c r="N29" s="62">
        <v>0</v>
      </c>
      <c r="O29" s="65"/>
      <c r="P29" s="63"/>
      <c r="Q29" s="48">
        <v>0</v>
      </c>
      <c r="R29" s="49"/>
      <c r="S29" s="43">
        <f t="shared" si="0"/>
        <v>0</v>
      </c>
      <c r="T29" s="43">
        <v>0</v>
      </c>
      <c r="U29" s="43">
        <v>0</v>
      </c>
      <c r="V29" s="48">
        <v>0</v>
      </c>
      <c r="W29" s="49"/>
      <c r="X29" s="43">
        <v>0</v>
      </c>
    </row>
    <row r="30" spans="1:25" s="1" customFormat="1" ht="84" customHeight="1" x14ac:dyDescent="0.3">
      <c r="A30" s="46" t="s">
        <v>38</v>
      </c>
      <c r="B30" s="77" t="s">
        <v>68</v>
      </c>
      <c r="C30" s="78"/>
      <c r="D30" s="79"/>
      <c r="E30" s="48">
        <v>911</v>
      </c>
      <c r="F30" s="49"/>
      <c r="G30" s="30">
        <v>911</v>
      </c>
      <c r="H30" s="35" t="s">
        <v>32</v>
      </c>
      <c r="I30" s="57" t="s">
        <v>33</v>
      </c>
      <c r="J30" s="58"/>
      <c r="K30" s="59"/>
      <c r="L30" s="48">
        <v>575324</v>
      </c>
      <c r="M30" s="49"/>
      <c r="N30" s="62">
        <v>0</v>
      </c>
      <c r="O30" s="65"/>
      <c r="P30" s="63"/>
      <c r="Q30" s="48">
        <v>0</v>
      </c>
      <c r="R30" s="49"/>
      <c r="S30" s="43">
        <f t="shared" si="0"/>
        <v>0</v>
      </c>
      <c r="T30" s="43">
        <v>0</v>
      </c>
      <c r="U30" s="43"/>
      <c r="V30" s="48">
        <v>0</v>
      </c>
      <c r="W30" s="49"/>
      <c r="X30" s="43">
        <v>0</v>
      </c>
    </row>
    <row r="31" spans="1:25" s="1" customFormat="1" ht="84" customHeight="1" x14ac:dyDescent="0.3">
      <c r="A31" s="46" t="s">
        <v>39</v>
      </c>
      <c r="B31" s="74" t="s">
        <v>31</v>
      </c>
      <c r="C31" s="75"/>
      <c r="D31" s="76"/>
      <c r="E31" s="62">
        <v>382</v>
      </c>
      <c r="F31" s="63"/>
      <c r="G31" s="41">
        <v>382</v>
      </c>
      <c r="H31" s="46" t="s">
        <v>28</v>
      </c>
      <c r="I31" s="145" t="s">
        <v>30</v>
      </c>
      <c r="J31" s="145"/>
      <c r="K31" s="145"/>
      <c r="L31" s="62">
        <v>273872</v>
      </c>
      <c r="M31" s="63"/>
      <c r="N31" s="62">
        <v>0</v>
      </c>
      <c r="O31" s="65"/>
      <c r="P31" s="63"/>
      <c r="Q31" s="48">
        <v>0</v>
      </c>
      <c r="R31" s="49"/>
      <c r="S31" s="41">
        <f>V31</f>
        <v>0</v>
      </c>
      <c r="T31" s="62">
        <v>0</v>
      </c>
      <c r="U31" s="63"/>
      <c r="V31" s="62">
        <v>0</v>
      </c>
      <c r="W31" s="63"/>
      <c r="X31" s="41">
        <v>0</v>
      </c>
      <c r="Y31"/>
    </row>
    <row r="32" spans="1:25" s="1" customFormat="1" ht="84" customHeight="1" x14ac:dyDescent="0.3">
      <c r="A32" s="46" t="s">
        <v>40</v>
      </c>
      <c r="B32" s="74" t="s">
        <v>61</v>
      </c>
      <c r="C32" s="75"/>
      <c r="D32" s="76"/>
      <c r="E32" s="81">
        <v>377</v>
      </c>
      <c r="F32" s="82"/>
      <c r="G32" s="41">
        <v>377</v>
      </c>
      <c r="H32" s="46" t="s">
        <v>28</v>
      </c>
      <c r="I32" s="145" t="s">
        <v>30</v>
      </c>
      <c r="J32" s="145"/>
      <c r="K32" s="145"/>
      <c r="L32" s="62">
        <v>200344</v>
      </c>
      <c r="M32" s="63"/>
      <c r="N32" s="62">
        <v>0</v>
      </c>
      <c r="O32" s="65"/>
      <c r="P32" s="63"/>
      <c r="Q32" s="48">
        <v>0</v>
      </c>
      <c r="R32" s="49"/>
      <c r="S32" s="41">
        <f>V32</f>
        <v>0</v>
      </c>
      <c r="T32" s="31">
        <v>0</v>
      </c>
      <c r="U32" s="32"/>
      <c r="V32" s="62">
        <v>0</v>
      </c>
      <c r="W32" s="63"/>
      <c r="X32" s="41">
        <v>0</v>
      </c>
      <c r="Y32" s="12"/>
    </row>
    <row r="33" spans="1:25" s="1" customFormat="1" ht="84" customHeight="1" x14ac:dyDescent="0.3">
      <c r="A33" s="46" t="s">
        <v>27</v>
      </c>
      <c r="B33" s="74" t="s">
        <v>62</v>
      </c>
      <c r="C33" s="75"/>
      <c r="D33" s="76"/>
      <c r="E33" s="48">
        <v>539</v>
      </c>
      <c r="F33" s="49"/>
      <c r="G33" s="43">
        <v>539</v>
      </c>
      <c r="H33" s="35" t="s">
        <v>32</v>
      </c>
      <c r="I33" s="57" t="s">
        <v>33</v>
      </c>
      <c r="J33" s="58"/>
      <c r="K33" s="59"/>
      <c r="L33" s="48">
        <v>425752</v>
      </c>
      <c r="M33" s="49"/>
      <c r="N33" s="62">
        <v>0</v>
      </c>
      <c r="O33" s="65"/>
      <c r="P33" s="63"/>
      <c r="Q33" s="48">
        <v>0</v>
      </c>
      <c r="R33" s="49"/>
      <c r="S33" s="43">
        <f>V33+X33</f>
        <v>0</v>
      </c>
      <c r="T33" s="43">
        <v>0</v>
      </c>
      <c r="U33" s="43"/>
      <c r="V33" s="48">
        <v>0</v>
      </c>
      <c r="W33" s="49"/>
      <c r="X33" s="43">
        <v>0</v>
      </c>
      <c r="Y33"/>
    </row>
    <row r="34" spans="1:25" s="1" customFormat="1" ht="84" customHeight="1" x14ac:dyDescent="0.3">
      <c r="A34" s="46" t="s">
        <v>41</v>
      </c>
      <c r="B34" s="74" t="s">
        <v>63</v>
      </c>
      <c r="C34" s="75"/>
      <c r="D34" s="76"/>
      <c r="E34" s="143">
        <v>291</v>
      </c>
      <c r="F34" s="144"/>
      <c r="G34" s="43">
        <v>291</v>
      </c>
      <c r="H34" s="35" t="s">
        <v>32</v>
      </c>
      <c r="I34" s="57" t="s">
        <v>29</v>
      </c>
      <c r="J34" s="58"/>
      <c r="K34" s="59"/>
      <c r="L34" s="48">
        <v>230463</v>
      </c>
      <c r="M34" s="49"/>
      <c r="N34" s="62">
        <v>0</v>
      </c>
      <c r="O34" s="65"/>
      <c r="P34" s="63"/>
      <c r="Q34" s="48">
        <v>0</v>
      </c>
      <c r="R34" s="49"/>
      <c r="S34" s="43">
        <f>X34</f>
        <v>0</v>
      </c>
      <c r="T34" s="43">
        <v>0</v>
      </c>
      <c r="U34" s="43"/>
      <c r="V34" s="48">
        <v>0</v>
      </c>
      <c r="W34" s="49"/>
      <c r="X34" s="43">
        <v>0</v>
      </c>
      <c r="Y34"/>
    </row>
    <row r="35" spans="1:25" s="1" customFormat="1" ht="32.25" customHeight="1" x14ac:dyDescent="0.3">
      <c r="A35" s="35"/>
      <c r="B35" s="66" t="s">
        <v>46</v>
      </c>
      <c r="C35" s="66"/>
      <c r="D35" s="66"/>
      <c r="E35" s="67">
        <f>SUM(E26:E34)</f>
        <v>7194.5</v>
      </c>
      <c r="F35" s="68"/>
      <c r="G35" s="29">
        <f>SUM(G26:G34)</f>
        <v>7194.5</v>
      </c>
      <c r="H35" s="11"/>
      <c r="I35" s="69"/>
      <c r="J35" s="70"/>
      <c r="K35" s="71"/>
      <c r="L35" s="72">
        <f>SUM(L26:L34)</f>
        <v>3783685</v>
      </c>
      <c r="M35" s="71"/>
      <c r="N35" s="72">
        <f>SUM(N22:N34)</f>
        <v>0</v>
      </c>
      <c r="O35" s="70"/>
      <c r="P35" s="71"/>
      <c r="Q35" s="72">
        <f>SUM(Q22:Q34)</f>
        <v>0</v>
      </c>
      <c r="R35" s="71"/>
      <c r="S35" s="37">
        <f>SUM(S26:S34)</f>
        <v>66587</v>
      </c>
      <c r="T35" s="34">
        <f>SUM(T22:T34)</f>
        <v>0</v>
      </c>
      <c r="U35" s="33"/>
      <c r="V35" s="72">
        <f>SUM(V26:V34)</f>
        <v>0</v>
      </c>
      <c r="W35" s="71"/>
      <c r="X35" s="37">
        <f>SUM(X26:X34)</f>
        <v>66587</v>
      </c>
    </row>
    <row r="36" spans="1:25" s="1" customFormat="1" ht="32.25" customHeight="1" x14ac:dyDescent="0.3">
      <c r="A36" s="35"/>
      <c r="B36" s="66" t="s">
        <v>88</v>
      </c>
      <c r="C36" s="66"/>
      <c r="D36" s="66"/>
      <c r="E36" s="67">
        <f>E35+E24+E20</f>
        <v>11810</v>
      </c>
      <c r="F36" s="68"/>
      <c r="G36" s="29">
        <f>G35+G24+G20</f>
        <v>11810</v>
      </c>
      <c r="H36" s="11"/>
      <c r="I36" s="69"/>
      <c r="J36" s="70"/>
      <c r="K36" s="71"/>
      <c r="L36" s="72">
        <f>L20+L24+L35</f>
        <v>5171192</v>
      </c>
      <c r="M36" s="71"/>
      <c r="N36" s="72">
        <f>N20+N24+N35</f>
        <v>550636.30000000005</v>
      </c>
      <c r="O36" s="70"/>
      <c r="P36" s="71"/>
      <c r="Q36" s="72">
        <f>Q20+Q24+Q35</f>
        <v>112460.97</v>
      </c>
      <c r="R36" s="71"/>
      <c r="S36" s="37">
        <f>S20+S24+S35</f>
        <v>1302841.33</v>
      </c>
      <c r="T36" s="34">
        <f>T20+T35</f>
        <v>0</v>
      </c>
      <c r="U36" s="33"/>
      <c r="V36" s="72">
        <f>V20+V24</f>
        <v>446090</v>
      </c>
      <c r="W36" s="73"/>
      <c r="X36" s="37">
        <f>X20+X24+X35</f>
        <v>856751.33</v>
      </c>
    </row>
    <row r="37" spans="1:25" s="1" customFormat="1" ht="36" customHeight="1" x14ac:dyDescent="0.3">
      <c r="A37" s="44"/>
      <c r="B37" s="60" t="s">
        <v>47</v>
      </c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53"/>
    </row>
    <row r="38" spans="1:25" s="1" customFormat="1" ht="94.5" customHeight="1" x14ac:dyDescent="0.3">
      <c r="A38" s="35" t="s">
        <v>35</v>
      </c>
      <c r="B38" s="99" t="s">
        <v>69</v>
      </c>
      <c r="C38" s="99"/>
      <c r="D38" s="99"/>
      <c r="E38" s="92">
        <v>2725</v>
      </c>
      <c r="F38" s="92"/>
      <c r="G38" s="14"/>
      <c r="H38" s="35" t="s">
        <v>81</v>
      </c>
      <c r="I38" s="57" t="s">
        <v>32</v>
      </c>
      <c r="J38" s="58"/>
      <c r="K38" s="59"/>
      <c r="L38" s="48">
        <v>96816</v>
      </c>
      <c r="M38" s="49"/>
      <c r="N38" s="48">
        <v>96816</v>
      </c>
      <c r="O38" s="86"/>
      <c r="P38" s="49"/>
      <c r="Q38" s="48">
        <v>0</v>
      </c>
      <c r="R38" s="49"/>
      <c r="S38" s="43">
        <f>X38</f>
        <v>96816</v>
      </c>
      <c r="T38" s="43">
        <v>0</v>
      </c>
      <c r="U38" s="43"/>
      <c r="V38" s="48">
        <v>0</v>
      </c>
      <c r="W38" s="49"/>
      <c r="X38" s="43">
        <v>96816</v>
      </c>
    </row>
    <row r="39" spans="1:25" s="1" customFormat="1" ht="38.25" customHeight="1" x14ac:dyDescent="0.3">
      <c r="A39" s="35"/>
      <c r="B39" s="69" t="s">
        <v>42</v>
      </c>
      <c r="C39" s="70"/>
      <c r="D39" s="71"/>
      <c r="E39" s="56">
        <f>E38</f>
        <v>2725</v>
      </c>
      <c r="F39" s="64"/>
      <c r="G39" s="15"/>
      <c r="H39" s="16"/>
      <c r="I39" s="137"/>
      <c r="J39" s="138"/>
      <c r="K39" s="139"/>
      <c r="L39" s="56">
        <f>L38</f>
        <v>96816</v>
      </c>
      <c r="M39" s="64"/>
      <c r="N39" s="72">
        <f>N38</f>
        <v>96816</v>
      </c>
      <c r="O39" s="80"/>
      <c r="P39" s="73"/>
      <c r="Q39" s="72">
        <f>Q38</f>
        <v>0</v>
      </c>
      <c r="R39" s="73"/>
      <c r="S39" s="37">
        <f>S38</f>
        <v>96816</v>
      </c>
      <c r="T39" s="37">
        <f>T38</f>
        <v>0</v>
      </c>
      <c r="U39" s="37"/>
      <c r="V39" s="72">
        <f>V38</f>
        <v>0</v>
      </c>
      <c r="W39" s="73"/>
      <c r="X39" s="37">
        <f>X38</f>
        <v>96816</v>
      </c>
    </row>
    <row r="40" spans="1:25" s="1" customFormat="1" ht="36" customHeight="1" x14ac:dyDescent="0.3">
      <c r="A40" s="60" t="s">
        <v>82</v>
      </c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53"/>
    </row>
    <row r="41" spans="1:25" s="1" customFormat="1" ht="22.5" customHeight="1" x14ac:dyDescent="0.3">
      <c r="A41" s="69" t="s">
        <v>83</v>
      </c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1"/>
    </row>
    <row r="42" spans="1:25" s="1" customFormat="1" ht="76.5" customHeight="1" x14ac:dyDescent="0.3">
      <c r="A42" s="23">
        <v>1</v>
      </c>
      <c r="B42" s="77" t="s">
        <v>66</v>
      </c>
      <c r="C42" s="78"/>
      <c r="D42" s="79"/>
      <c r="E42" s="81">
        <v>200.3</v>
      </c>
      <c r="F42" s="82"/>
      <c r="G42" s="43"/>
      <c r="H42" s="35" t="s">
        <v>89</v>
      </c>
      <c r="I42" s="57" t="s">
        <v>90</v>
      </c>
      <c r="J42" s="58"/>
      <c r="K42" s="59"/>
      <c r="L42" s="48">
        <v>22502.41</v>
      </c>
      <c r="M42" s="49"/>
      <c r="N42" s="62">
        <v>0</v>
      </c>
      <c r="O42" s="65"/>
      <c r="P42" s="63"/>
      <c r="Q42" s="48">
        <v>0</v>
      </c>
      <c r="R42" s="49"/>
      <c r="S42" s="43">
        <f>X42</f>
        <v>22502.41</v>
      </c>
      <c r="T42" s="43">
        <v>0</v>
      </c>
      <c r="U42" s="43"/>
      <c r="V42" s="48">
        <v>0</v>
      </c>
      <c r="W42" s="49"/>
      <c r="X42" s="43">
        <v>22502.41</v>
      </c>
    </row>
    <row r="43" spans="1:25" s="1" customFormat="1" ht="90.75" customHeight="1" x14ac:dyDescent="0.3">
      <c r="A43" s="36">
        <v>2</v>
      </c>
      <c r="B43" s="142" t="s">
        <v>50</v>
      </c>
      <c r="C43" s="142"/>
      <c r="D43" s="142"/>
      <c r="E43" s="106">
        <v>470.2</v>
      </c>
      <c r="F43" s="106"/>
      <c r="G43" s="47"/>
      <c r="H43" s="35" t="s">
        <v>73</v>
      </c>
      <c r="I43" s="84" t="s">
        <v>85</v>
      </c>
      <c r="J43" s="84"/>
      <c r="K43" s="84"/>
      <c r="L43" s="48">
        <v>14200</v>
      </c>
      <c r="M43" s="49"/>
      <c r="N43" s="48">
        <v>14200</v>
      </c>
      <c r="O43" s="86"/>
      <c r="P43" s="49"/>
      <c r="Q43" s="48">
        <v>0</v>
      </c>
      <c r="R43" s="49"/>
      <c r="S43" s="43">
        <v>14200</v>
      </c>
      <c r="T43" s="43">
        <v>0</v>
      </c>
      <c r="U43" s="43">
        <v>0</v>
      </c>
      <c r="V43" s="48">
        <v>0</v>
      </c>
      <c r="W43" s="49"/>
      <c r="X43" s="43">
        <v>14200</v>
      </c>
    </row>
    <row r="44" spans="1:25" s="1" customFormat="1" ht="95.25" customHeight="1" x14ac:dyDescent="0.3">
      <c r="A44" s="36">
        <v>3</v>
      </c>
      <c r="B44" s="142" t="s">
        <v>51</v>
      </c>
      <c r="C44" s="142"/>
      <c r="D44" s="142"/>
      <c r="E44" s="106">
        <v>1411.3</v>
      </c>
      <c r="F44" s="106"/>
      <c r="G44" s="47"/>
      <c r="H44" s="35" t="s">
        <v>73</v>
      </c>
      <c r="I44" s="84" t="s">
        <v>85</v>
      </c>
      <c r="J44" s="84"/>
      <c r="K44" s="84"/>
      <c r="L44" s="48">
        <v>18950</v>
      </c>
      <c r="M44" s="49"/>
      <c r="N44" s="48">
        <v>18950</v>
      </c>
      <c r="O44" s="86"/>
      <c r="P44" s="49"/>
      <c r="Q44" s="48">
        <v>0</v>
      </c>
      <c r="R44" s="49"/>
      <c r="S44" s="43">
        <v>0</v>
      </c>
      <c r="T44" s="43">
        <v>0</v>
      </c>
      <c r="U44" s="43">
        <v>0</v>
      </c>
      <c r="V44" s="48">
        <v>0</v>
      </c>
      <c r="W44" s="49"/>
      <c r="X44" s="43">
        <v>0</v>
      </c>
    </row>
    <row r="45" spans="1:25" s="1" customFormat="1" ht="87" customHeight="1" x14ac:dyDescent="0.3">
      <c r="A45" s="36">
        <v>4</v>
      </c>
      <c r="B45" s="142" t="s">
        <v>54</v>
      </c>
      <c r="C45" s="142"/>
      <c r="D45" s="142"/>
      <c r="E45" s="106">
        <v>1638.7</v>
      </c>
      <c r="F45" s="106"/>
      <c r="G45" s="47"/>
      <c r="H45" s="35" t="s">
        <v>73</v>
      </c>
      <c r="I45" s="84" t="s">
        <v>85</v>
      </c>
      <c r="J45" s="84"/>
      <c r="K45" s="84"/>
      <c r="L45" s="48">
        <v>20500</v>
      </c>
      <c r="M45" s="49"/>
      <c r="N45" s="48">
        <v>20500</v>
      </c>
      <c r="O45" s="86"/>
      <c r="P45" s="49"/>
      <c r="Q45" s="48">
        <v>0</v>
      </c>
      <c r="R45" s="49"/>
      <c r="S45" s="43">
        <v>0</v>
      </c>
      <c r="T45" s="43">
        <v>0</v>
      </c>
      <c r="U45" s="43">
        <v>0</v>
      </c>
      <c r="V45" s="48">
        <v>0</v>
      </c>
      <c r="W45" s="49"/>
      <c r="X45" s="43">
        <v>0</v>
      </c>
    </row>
    <row r="46" spans="1:25" s="1" customFormat="1" ht="90" customHeight="1" x14ac:dyDescent="0.3">
      <c r="A46" s="36">
        <v>5</v>
      </c>
      <c r="B46" s="142" t="s">
        <v>53</v>
      </c>
      <c r="C46" s="142"/>
      <c r="D46" s="142"/>
      <c r="E46" s="106">
        <v>1384.4</v>
      </c>
      <c r="F46" s="106"/>
      <c r="G46" s="47"/>
      <c r="H46" s="35" t="s">
        <v>73</v>
      </c>
      <c r="I46" s="84" t="s">
        <v>85</v>
      </c>
      <c r="J46" s="84"/>
      <c r="K46" s="84"/>
      <c r="L46" s="48">
        <v>18200</v>
      </c>
      <c r="M46" s="49"/>
      <c r="N46" s="48">
        <v>18200</v>
      </c>
      <c r="O46" s="86"/>
      <c r="P46" s="49"/>
      <c r="Q46" s="48">
        <v>0</v>
      </c>
      <c r="R46" s="49"/>
      <c r="S46" s="43">
        <v>0</v>
      </c>
      <c r="T46" s="43">
        <v>0</v>
      </c>
      <c r="U46" s="43">
        <v>0</v>
      </c>
      <c r="V46" s="48">
        <v>0</v>
      </c>
      <c r="W46" s="49"/>
      <c r="X46" s="43">
        <v>0</v>
      </c>
    </row>
    <row r="47" spans="1:25" s="1" customFormat="1" ht="81" customHeight="1" x14ac:dyDescent="0.3">
      <c r="A47" s="36">
        <v>6</v>
      </c>
      <c r="B47" s="142" t="s">
        <v>52</v>
      </c>
      <c r="C47" s="142"/>
      <c r="D47" s="142"/>
      <c r="E47" s="106">
        <v>469</v>
      </c>
      <c r="F47" s="106"/>
      <c r="G47" s="47"/>
      <c r="H47" s="35" t="s">
        <v>73</v>
      </c>
      <c r="I47" s="84" t="s">
        <v>85</v>
      </c>
      <c r="J47" s="84"/>
      <c r="K47" s="84"/>
      <c r="L47" s="48">
        <v>14200</v>
      </c>
      <c r="M47" s="49"/>
      <c r="N47" s="48">
        <v>14200</v>
      </c>
      <c r="O47" s="86"/>
      <c r="P47" s="49"/>
      <c r="Q47" s="48">
        <v>0</v>
      </c>
      <c r="R47" s="49"/>
      <c r="S47" s="43">
        <f t="shared" ref="S47:S50" si="1">X47</f>
        <v>14200</v>
      </c>
      <c r="T47" s="43">
        <v>0</v>
      </c>
      <c r="U47" s="43">
        <v>0</v>
      </c>
      <c r="V47" s="48">
        <v>0</v>
      </c>
      <c r="W47" s="49"/>
      <c r="X47" s="43">
        <v>14200</v>
      </c>
    </row>
    <row r="48" spans="1:25" s="1" customFormat="1" ht="78.75" customHeight="1" x14ac:dyDescent="0.3">
      <c r="A48" s="36">
        <v>7</v>
      </c>
      <c r="B48" s="142" t="s">
        <v>57</v>
      </c>
      <c r="C48" s="142"/>
      <c r="D48" s="142"/>
      <c r="E48" s="106">
        <v>1404</v>
      </c>
      <c r="F48" s="106"/>
      <c r="G48" s="47"/>
      <c r="H48" s="35" t="s">
        <v>73</v>
      </c>
      <c r="I48" s="84" t="s">
        <v>85</v>
      </c>
      <c r="J48" s="84"/>
      <c r="K48" s="84"/>
      <c r="L48" s="48">
        <v>18100</v>
      </c>
      <c r="M48" s="49"/>
      <c r="N48" s="48">
        <v>18100</v>
      </c>
      <c r="O48" s="86"/>
      <c r="P48" s="49"/>
      <c r="Q48" s="48">
        <v>0</v>
      </c>
      <c r="R48" s="49"/>
      <c r="S48" s="43">
        <v>0</v>
      </c>
      <c r="T48" s="43">
        <v>0</v>
      </c>
      <c r="U48" s="43">
        <v>0</v>
      </c>
      <c r="V48" s="48">
        <v>0</v>
      </c>
      <c r="W48" s="49"/>
      <c r="X48" s="43">
        <v>0</v>
      </c>
    </row>
    <row r="49" spans="1:25" s="1" customFormat="1" ht="90.75" customHeight="1" x14ac:dyDescent="0.3">
      <c r="A49" s="36">
        <v>8</v>
      </c>
      <c r="B49" s="142" t="s">
        <v>56</v>
      </c>
      <c r="C49" s="142"/>
      <c r="D49" s="142"/>
      <c r="E49" s="106">
        <v>406.1</v>
      </c>
      <c r="F49" s="106"/>
      <c r="G49" s="47"/>
      <c r="H49" s="35" t="s">
        <v>73</v>
      </c>
      <c r="I49" s="84" t="s">
        <v>85</v>
      </c>
      <c r="J49" s="84"/>
      <c r="K49" s="84"/>
      <c r="L49" s="48">
        <v>13000</v>
      </c>
      <c r="M49" s="49"/>
      <c r="N49" s="48">
        <v>13000</v>
      </c>
      <c r="O49" s="86"/>
      <c r="P49" s="49"/>
      <c r="Q49" s="48">
        <v>0</v>
      </c>
      <c r="R49" s="49"/>
      <c r="S49" s="43">
        <f t="shared" si="1"/>
        <v>13000</v>
      </c>
      <c r="T49" s="43">
        <v>0</v>
      </c>
      <c r="U49" s="43">
        <v>0</v>
      </c>
      <c r="V49" s="48">
        <v>0</v>
      </c>
      <c r="W49" s="49"/>
      <c r="X49" s="43">
        <v>13000</v>
      </c>
    </row>
    <row r="50" spans="1:25" s="1" customFormat="1" ht="90.75" customHeight="1" x14ac:dyDescent="0.3">
      <c r="A50" s="36">
        <v>9</v>
      </c>
      <c r="B50" s="142" t="s">
        <v>55</v>
      </c>
      <c r="C50" s="142"/>
      <c r="D50" s="142"/>
      <c r="E50" s="106">
        <v>427</v>
      </c>
      <c r="F50" s="106"/>
      <c r="G50" s="47"/>
      <c r="H50" s="35" t="s">
        <v>73</v>
      </c>
      <c r="I50" s="84" t="s">
        <v>85</v>
      </c>
      <c r="J50" s="84"/>
      <c r="K50" s="84"/>
      <c r="L50" s="48">
        <v>13800</v>
      </c>
      <c r="M50" s="49"/>
      <c r="N50" s="48">
        <v>13800</v>
      </c>
      <c r="O50" s="86"/>
      <c r="P50" s="49"/>
      <c r="Q50" s="48">
        <v>0</v>
      </c>
      <c r="R50" s="49"/>
      <c r="S50" s="43">
        <f t="shared" si="1"/>
        <v>13800</v>
      </c>
      <c r="T50" s="43">
        <v>0</v>
      </c>
      <c r="U50" s="43">
        <v>0</v>
      </c>
      <c r="V50" s="48">
        <v>0</v>
      </c>
      <c r="W50" s="49"/>
      <c r="X50" s="43">
        <v>13800</v>
      </c>
    </row>
    <row r="51" spans="1:25" s="1" customFormat="1" ht="91.5" customHeight="1" x14ac:dyDescent="0.3">
      <c r="A51" s="38">
        <v>10</v>
      </c>
      <c r="B51" s="140" t="s">
        <v>58</v>
      </c>
      <c r="C51" s="140"/>
      <c r="D51" s="140"/>
      <c r="E51" s="85">
        <v>462</v>
      </c>
      <c r="F51" s="85"/>
      <c r="G51" s="22"/>
      <c r="H51" s="35" t="s">
        <v>73</v>
      </c>
      <c r="I51" s="84" t="s">
        <v>85</v>
      </c>
      <c r="J51" s="84"/>
      <c r="K51" s="84"/>
      <c r="L51" s="48">
        <v>14250</v>
      </c>
      <c r="M51" s="49"/>
      <c r="N51" s="89">
        <v>14250</v>
      </c>
      <c r="O51" s="141"/>
      <c r="P51" s="90"/>
      <c r="Q51" s="89">
        <v>0</v>
      </c>
      <c r="R51" s="90"/>
      <c r="S51" s="19">
        <f>X51</f>
        <v>14249.97</v>
      </c>
      <c r="T51" s="19">
        <v>0</v>
      </c>
      <c r="U51" s="19">
        <v>0</v>
      </c>
      <c r="V51" s="89">
        <v>0</v>
      </c>
      <c r="W51" s="90"/>
      <c r="X51" s="19">
        <v>14249.97</v>
      </c>
    </row>
    <row r="52" spans="1:25" s="1" customFormat="1" ht="91.5" customHeight="1" x14ac:dyDescent="0.3">
      <c r="A52" s="38">
        <v>11</v>
      </c>
      <c r="B52" s="140" t="s">
        <v>84</v>
      </c>
      <c r="C52" s="140"/>
      <c r="D52" s="140"/>
      <c r="E52" s="85">
        <v>462</v>
      </c>
      <c r="F52" s="85"/>
      <c r="G52" s="22"/>
      <c r="H52" s="35" t="s">
        <v>86</v>
      </c>
      <c r="I52" s="84" t="s">
        <v>85</v>
      </c>
      <c r="J52" s="84"/>
      <c r="K52" s="84"/>
      <c r="L52" s="48">
        <v>37697.5</v>
      </c>
      <c r="M52" s="49"/>
      <c r="N52" s="89">
        <v>37697.5</v>
      </c>
      <c r="O52" s="141"/>
      <c r="P52" s="90"/>
      <c r="Q52" s="89">
        <v>0</v>
      </c>
      <c r="R52" s="90"/>
      <c r="S52" s="19">
        <f>X52</f>
        <v>37697.5</v>
      </c>
      <c r="T52" s="19">
        <v>0</v>
      </c>
      <c r="U52" s="19">
        <v>0</v>
      </c>
      <c r="V52" s="89">
        <v>0</v>
      </c>
      <c r="W52" s="90"/>
      <c r="X52" s="19">
        <v>37697.5</v>
      </c>
    </row>
    <row r="53" spans="1:25" s="1" customFormat="1" ht="76.5" customHeight="1" x14ac:dyDescent="0.3">
      <c r="A53" s="44"/>
      <c r="B53" s="66" t="s">
        <v>70</v>
      </c>
      <c r="C53" s="66"/>
      <c r="D53" s="66"/>
      <c r="E53" s="88">
        <f>SUM(E42:E52)</f>
        <v>8735</v>
      </c>
      <c r="F53" s="66"/>
      <c r="G53" s="40"/>
      <c r="H53" s="39"/>
      <c r="I53" s="66"/>
      <c r="J53" s="66"/>
      <c r="K53" s="66"/>
      <c r="L53" s="88">
        <f>SUM(L42:L52)</f>
        <v>205399.91</v>
      </c>
      <c r="M53" s="66"/>
      <c r="N53" s="67">
        <f>SUM(N43:N51)</f>
        <v>145200</v>
      </c>
      <c r="O53" s="67"/>
      <c r="P53" s="67"/>
      <c r="Q53" s="88">
        <f>SUM(Q43:R51)</f>
        <v>0</v>
      </c>
      <c r="R53" s="66"/>
      <c r="S53" s="40">
        <f>SUM(S42:S52)</f>
        <v>129649.88</v>
      </c>
      <c r="T53" s="40">
        <f>SUM(T43:U51)</f>
        <v>0</v>
      </c>
      <c r="U53" s="37"/>
      <c r="V53" s="67">
        <v>0</v>
      </c>
      <c r="W53" s="67"/>
      <c r="X53" s="40">
        <f>SUM(X42:X52)</f>
        <v>129649.88</v>
      </c>
      <c r="Y53" s="17"/>
    </row>
    <row r="54" spans="1:25" s="1" customFormat="1" ht="30.75" customHeight="1" x14ac:dyDescent="0.3">
      <c r="A54" s="45"/>
      <c r="B54" s="68" t="s">
        <v>43</v>
      </c>
      <c r="C54" s="68"/>
      <c r="D54" s="68"/>
      <c r="E54" s="83">
        <f>E53</f>
        <v>8735</v>
      </c>
      <c r="F54" s="68"/>
      <c r="G54" s="47"/>
      <c r="H54" s="35"/>
      <c r="I54" s="84"/>
      <c r="J54" s="84"/>
      <c r="K54" s="84"/>
      <c r="L54" s="72">
        <f>L53</f>
        <v>205399.91</v>
      </c>
      <c r="M54" s="73"/>
      <c r="N54" s="72">
        <f>N53</f>
        <v>145200</v>
      </c>
      <c r="O54" s="80"/>
      <c r="P54" s="73"/>
      <c r="Q54" s="72">
        <v>0</v>
      </c>
      <c r="R54" s="73"/>
      <c r="S54" s="37">
        <f>S53</f>
        <v>129649.88</v>
      </c>
      <c r="T54" s="37">
        <v>0</v>
      </c>
      <c r="U54" s="37"/>
      <c r="V54" s="72">
        <v>0</v>
      </c>
      <c r="W54" s="73"/>
      <c r="X54" s="37">
        <f>X53</f>
        <v>129649.88</v>
      </c>
      <c r="Y54" s="18"/>
    </row>
    <row r="55" spans="1:25" s="1" customFormat="1" ht="30.75" customHeight="1" x14ac:dyDescent="0.3">
      <c r="A55" s="39"/>
      <c r="B55" s="60" t="s">
        <v>71</v>
      </c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53"/>
      <c r="Y55" s="18"/>
    </row>
    <row r="56" spans="1:25" s="1" customFormat="1" ht="85.5" customHeight="1" x14ac:dyDescent="0.3">
      <c r="A56" s="46"/>
      <c r="B56" s="99" t="s">
        <v>26</v>
      </c>
      <c r="C56" s="99"/>
      <c r="D56" s="99"/>
      <c r="E56" s="50"/>
      <c r="F56" s="51"/>
      <c r="G56" s="9"/>
      <c r="H56" s="46" t="s">
        <v>85</v>
      </c>
      <c r="I56" s="100" t="s">
        <v>87</v>
      </c>
      <c r="J56" s="101"/>
      <c r="K56" s="102"/>
      <c r="L56" s="91">
        <v>20000</v>
      </c>
      <c r="M56" s="91"/>
      <c r="N56" s="91">
        <v>20000</v>
      </c>
      <c r="O56" s="91"/>
      <c r="P56" s="91"/>
      <c r="Q56" s="104">
        <v>0</v>
      </c>
      <c r="R56" s="104"/>
      <c r="S56" s="41">
        <v>20000</v>
      </c>
      <c r="T56" s="91">
        <v>0</v>
      </c>
      <c r="U56" s="91"/>
      <c r="V56" s="91">
        <v>0</v>
      </c>
      <c r="W56" s="91"/>
      <c r="X56" s="41">
        <v>20000</v>
      </c>
    </row>
    <row r="57" spans="1:25" s="1" customFormat="1" ht="29.25" customHeight="1" x14ac:dyDescent="0.3">
      <c r="A57" s="46"/>
      <c r="B57" s="69" t="s">
        <v>72</v>
      </c>
      <c r="C57" s="70"/>
      <c r="D57" s="71"/>
      <c r="E57" s="50"/>
      <c r="F57" s="51"/>
      <c r="G57" s="9"/>
      <c r="H57" s="41"/>
      <c r="I57" s="62"/>
      <c r="J57" s="65"/>
      <c r="K57" s="63"/>
      <c r="L57" s="52">
        <f>L56</f>
        <v>20000</v>
      </c>
      <c r="M57" s="98"/>
      <c r="N57" s="52">
        <f>N56</f>
        <v>20000</v>
      </c>
      <c r="O57" s="97"/>
      <c r="P57" s="98"/>
      <c r="Q57" s="72">
        <f>Q56</f>
        <v>0</v>
      </c>
      <c r="R57" s="73"/>
      <c r="S57" s="42">
        <f>S56</f>
        <v>20000</v>
      </c>
      <c r="T57" s="42">
        <f>T56</f>
        <v>0</v>
      </c>
      <c r="U57" s="42"/>
      <c r="V57" s="52">
        <f>V56</f>
        <v>0</v>
      </c>
      <c r="W57" s="98"/>
      <c r="X57" s="42">
        <f>X56</f>
        <v>20000</v>
      </c>
    </row>
    <row r="58" spans="1:25" s="1" customFormat="1" ht="52.5" customHeight="1" x14ac:dyDescent="0.3">
      <c r="A58" s="6"/>
      <c r="B58" s="66" t="s">
        <v>44</v>
      </c>
      <c r="C58" s="66"/>
      <c r="D58" s="66"/>
      <c r="E58" s="96">
        <f>E36+E39+E54</f>
        <v>23270</v>
      </c>
      <c r="F58" s="96"/>
      <c r="G58" s="7">
        <f>G36</f>
        <v>11810</v>
      </c>
      <c r="H58" s="42"/>
      <c r="I58" s="52"/>
      <c r="J58" s="97"/>
      <c r="K58" s="98"/>
      <c r="L58" s="52">
        <f>L57+L54+L39+L36</f>
        <v>5493407.9100000001</v>
      </c>
      <c r="M58" s="98"/>
      <c r="N58" s="96">
        <f>N57+N54+N39+N36</f>
        <v>812652.3</v>
      </c>
      <c r="O58" s="96"/>
      <c r="P58" s="96"/>
      <c r="Q58" s="52">
        <f>Q36</f>
        <v>112460.97</v>
      </c>
      <c r="R58" s="98"/>
      <c r="S58" s="42">
        <f>S57+S54+S39+S36</f>
        <v>1549307.21</v>
      </c>
      <c r="T58" s="96">
        <v>0</v>
      </c>
      <c r="U58" s="96"/>
      <c r="V58" s="103">
        <f>V36</f>
        <v>446090</v>
      </c>
      <c r="W58" s="103"/>
      <c r="X58" s="21">
        <f>X57+X54+X39+X36</f>
        <v>1103217.21</v>
      </c>
    </row>
    <row r="59" spans="1:25" s="1" customFormat="1" ht="27.75" customHeight="1" x14ac:dyDescent="0.3">
      <c r="A59" s="93"/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5"/>
    </row>
    <row r="60" spans="1:25" s="1" customFormat="1" ht="90" customHeight="1" x14ac:dyDescent="0.3">
      <c r="A60"/>
    </row>
    <row r="61" spans="1:25" s="1" customFormat="1" ht="87.75" customHeight="1" x14ac:dyDescent="0.3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 s="3"/>
      <c r="R61" s="3"/>
      <c r="S61"/>
      <c r="T61"/>
      <c r="U61"/>
      <c r="V61"/>
      <c r="W61"/>
      <c r="X61"/>
    </row>
    <row r="62" spans="1:25" s="1" customFormat="1" ht="87.75" customHeight="1" x14ac:dyDescent="0.3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 s="3"/>
      <c r="R62" s="3"/>
      <c r="S62"/>
      <c r="T62"/>
      <c r="U62"/>
      <c r="V62"/>
      <c r="W62"/>
      <c r="X62"/>
    </row>
    <row r="63" spans="1:25" s="1" customFormat="1" ht="33" customHeight="1" x14ac:dyDescent="0.3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 s="3"/>
      <c r="R63" s="3"/>
      <c r="S63"/>
      <c r="T63"/>
      <c r="U63"/>
      <c r="V63"/>
      <c r="W63"/>
      <c r="X63"/>
    </row>
    <row r="64" spans="1:25" s="1" customFormat="1" ht="32.25" customHeight="1" x14ac:dyDescent="0.3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 s="3"/>
      <c r="R64" s="3"/>
      <c r="S64"/>
      <c r="T64"/>
      <c r="U64"/>
      <c r="V64"/>
      <c r="W64"/>
      <c r="X64"/>
      <c r="Y64" s="20"/>
    </row>
    <row r="65" spans="1:25" s="1" customFormat="1" ht="22.5" customHeight="1" x14ac:dyDescent="0.3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 s="3"/>
      <c r="R65" s="3"/>
      <c r="S65"/>
      <c r="T65"/>
      <c r="U65"/>
      <c r="V65"/>
      <c r="W65"/>
      <c r="X65"/>
    </row>
    <row r="66" spans="1:25" s="1" customFormat="1" ht="96" customHeight="1" x14ac:dyDescent="0.3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 s="3"/>
      <c r="R66" s="3"/>
      <c r="S66"/>
      <c r="T66"/>
      <c r="U66"/>
      <c r="V66"/>
      <c r="W66"/>
      <c r="X66"/>
    </row>
    <row r="67" spans="1:25" s="1" customFormat="1" ht="33" customHeight="1" x14ac:dyDescent="0.3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 s="3"/>
      <c r="R67" s="3"/>
      <c r="S67"/>
      <c r="T67"/>
      <c r="U67"/>
      <c r="V67"/>
      <c r="W67"/>
      <c r="X67"/>
    </row>
    <row r="68" spans="1:25" s="8" customFormat="1" ht="32.25" customHeight="1" x14ac:dyDescent="0.3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 s="3"/>
      <c r="R68" s="3"/>
      <c r="S68"/>
      <c r="T68"/>
      <c r="U68"/>
      <c r="V68"/>
      <c r="W68"/>
      <c r="X68"/>
      <c r="Y68" s="21"/>
    </row>
    <row r="69" spans="1:25" s="1" customFormat="1" ht="17.25" x14ac:dyDescent="0.3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 s="3"/>
      <c r="R69" s="3"/>
      <c r="S69"/>
      <c r="T69"/>
      <c r="U69"/>
      <c r="V69"/>
      <c r="W69"/>
      <c r="X69"/>
    </row>
  </sheetData>
  <mergeCells count="276">
    <mergeCell ref="A8:X8"/>
    <mergeCell ref="A10:A15"/>
    <mergeCell ref="B10:D15"/>
    <mergeCell ref="E10:F15"/>
    <mergeCell ref="G10:G15"/>
    <mergeCell ref="H10:K13"/>
    <mergeCell ref="L10:P11"/>
    <mergeCell ref="Q10:R15"/>
    <mergeCell ref="S10:X10"/>
    <mergeCell ref="S11:S15"/>
    <mergeCell ref="T11:X11"/>
    <mergeCell ref="L12:M15"/>
    <mergeCell ref="N12:P15"/>
    <mergeCell ref="T12:U15"/>
    <mergeCell ref="V12:X13"/>
    <mergeCell ref="H14:H15"/>
    <mergeCell ref="I14:K15"/>
    <mergeCell ref="V14:W15"/>
    <mergeCell ref="X14:X15"/>
    <mergeCell ref="T16:U16"/>
    <mergeCell ref="V16:W16"/>
    <mergeCell ref="A17:X17"/>
    <mergeCell ref="A18:X18"/>
    <mergeCell ref="B19:D19"/>
    <mergeCell ref="E19:F19"/>
    <mergeCell ref="I19:K19"/>
    <mergeCell ref="L19:M19"/>
    <mergeCell ref="N19:P19"/>
    <mergeCell ref="Q19:R19"/>
    <mergeCell ref="B16:D16"/>
    <mergeCell ref="E16:F16"/>
    <mergeCell ref="I16:K16"/>
    <mergeCell ref="L16:M16"/>
    <mergeCell ref="N16:P16"/>
    <mergeCell ref="Q16:R16"/>
    <mergeCell ref="A21:X21"/>
    <mergeCell ref="B22:D22"/>
    <mergeCell ref="E22:F22"/>
    <mergeCell ref="I22:K22"/>
    <mergeCell ref="L22:M22"/>
    <mergeCell ref="N22:P22"/>
    <mergeCell ref="Q22:R22"/>
    <mergeCell ref="V22:W22"/>
    <mergeCell ref="V19:W19"/>
    <mergeCell ref="B20:D20"/>
    <mergeCell ref="E20:F20"/>
    <mergeCell ref="I20:K20"/>
    <mergeCell ref="L20:M20"/>
    <mergeCell ref="N20:P20"/>
    <mergeCell ref="Q20:R20"/>
    <mergeCell ref="V20:W20"/>
    <mergeCell ref="V23:W23"/>
    <mergeCell ref="B24:D24"/>
    <mergeCell ref="E24:F24"/>
    <mergeCell ref="I24:K24"/>
    <mergeCell ref="L24:M24"/>
    <mergeCell ref="N24:P24"/>
    <mergeCell ref="Q24:R24"/>
    <mergeCell ref="V24:W24"/>
    <mergeCell ref="B23:D23"/>
    <mergeCell ref="E23:F23"/>
    <mergeCell ref="I23:K23"/>
    <mergeCell ref="L23:M23"/>
    <mergeCell ref="N23:P23"/>
    <mergeCell ref="Q23:R23"/>
    <mergeCell ref="B27:D27"/>
    <mergeCell ref="E27:F27"/>
    <mergeCell ref="I27:K27"/>
    <mergeCell ref="L27:M27"/>
    <mergeCell ref="N27:P27"/>
    <mergeCell ref="Q27:R27"/>
    <mergeCell ref="A25:X25"/>
    <mergeCell ref="B26:D26"/>
    <mergeCell ref="E26:F26"/>
    <mergeCell ref="I26:K26"/>
    <mergeCell ref="L26:M26"/>
    <mergeCell ref="N26:P26"/>
    <mergeCell ref="Q26:R26"/>
    <mergeCell ref="V26:W26"/>
    <mergeCell ref="V28:W28"/>
    <mergeCell ref="B29:D29"/>
    <mergeCell ref="E29:F29"/>
    <mergeCell ref="I29:K29"/>
    <mergeCell ref="L29:M29"/>
    <mergeCell ref="N29:P29"/>
    <mergeCell ref="Q29:R29"/>
    <mergeCell ref="V29:W29"/>
    <mergeCell ref="B28:D28"/>
    <mergeCell ref="E28:F28"/>
    <mergeCell ref="I28:K28"/>
    <mergeCell ref="L28:M28"/>
    <mergeCell ref="N28:P28"/>
    <mergeCell ref="Q28:R28"/>
    <mergeCell ref="V30:W30"/>
    <mergeCell ref="B31:D31"/>
    <mergeCell ref="E31:F31"/>
    <mergeCell ref="I31:K31"/>
    <mergeCell ref="L31:M31"/>
    <mergeCell ref="N31:P31"/>
    <mergeCell ref="Q31:R31"/>
    <mergeCell ref="T31:U31"/>
    <mergeCell ref="V31:W31"/>
    <mergeCell ref="B30:D30"/>
    <mergeCell ref="E30:F30"/>
    <mergeCell ref="I30:K30"/>
    <mergeCell ref="L30:M30"/>
    <mergeCell ref="N30:P30"/>
    <mergeCell ref="Q30:R30"/>
    <mergeCell ref="V32:W32"/>
    <mergeCell ref="B33:D33"/>
    <mergeCell ref="E33:F33"/>
    <mergeCell ref="I33:K33"/>
    <mergeCell ref="L33:M33"/>
    <mergeCell ref="N33:P33"/>
    <mergeCell ref="Q33:R33"/>
    <mergeCell ref="V33:W33"/>
    <mergeCell ref="B32:D32"/>
    <mergeCell ref="E32:F32"/>
    <mergeCell ref="I32:K32"/>
    <mergeCell ref="L32:M32"/>
    <mergeCell ref="N32:P32"/>
    <mergeCell ref="Q32:R32"/>
    <mergeCell ref="V34:W34"/>
    <mergeCell ref="B35:D35"/>
    <mergeCell ref="E35:F35"/>
    <mergeCell ref="I35:K35"/>
    <mergeCell ref="L35:M35"/>
    <mergeCell ref="N35:P35"/>
    <mergeCell ref="Q35:R35"/>
    <mergeCell ref="V35:W35"/>
    <mergeCell ref="B34:D34"/>
    <mergeCell ref="E34:F34"/>
    <mergeCell ref="I34:K34"/>
    <mergeCell ref="L34:M34"/>
    <mergeCell ref="N34:P34"/>
    <mergeCell ref="Q34:R34"/>
    <mergeCell ref="V36:W36"/>
    <mergeCell ref="B37:X37"/>
    <mergeCell ref="B38:D38"/>
    <mergeCell ref="E38:F38"/>
    <mergeCell ref="I38:K38"/>
    <mergeCell ref="L38:M38"/>
    <mergeCell ref="N38:P38"/>
    <mergeCell ref="Q38:R38"/>
    <mergeCell ref="V38:W38"/>
    <mergeCell ref="B36:D36"/>
    <mergeCell ref="E36:F36"/>
    <mergeCell ref="I36:K36"/>
    <mergeCell ref="L36:M36"/>
    <mergeCell ref="N36:P36"/>
    <mergeCell ref="Q36:R36"/>
    <mergeCell ref="V39:W39"/>
    <mergeCell ref="A40:X40"/>
    <mergeCell ref="A41:X41"/>
    <mergeCell ref="B42:D42"/>
    <mergeCell ref="E42:F42"/>
    <mergeCell ref="I42:K42"/>
    <mergeCell ref="L42:M42"/>
    <mergeCell ref="N42:P42"/>
    <mergeCell ref="Q42:R42"/>
    <mergeCell ref="V42:W42"/>
    <mergeCell ref="B39:D39"/>
    <mergeCell ref="E39:F39"/>
    <mergeCell ref="I39:K39"/>
    <mergeCell ref="L39:M39"/>
    <mergeCell ref="N39:P39"/>
    <mergeCell ref="Q39:R39"/>
    <mergeCell ref="V43:W43"/>
    <mergeCell ref="B44:D44"/>
    <mergeCell ref="E44:F44"/>
    <mergeCell ref="I44:K44"/>
    <mergeCell ref="L44:M44"/>
    <mergeCell ref="N44:P44"/>
    <mergeCell ref="Q44:R44"/>
    <mergeCell ref="V44:W44"/>
    <mergeCell ref="B43:D43"/>
    <mergeCell ref="E43:F43"/>
    <mergeCell ref="I43:K43"/>
    <mergeCell ref="L43:M43"/>
    <mergeCell ref="N43:P43"/>
    <mergeCell ref="Q43:R43"/>
    <mergeCell ref="V45:W45"/>
    <mergeCell ref="B46:D46"/>
    <mergeCell ref="E46:F46"/>
    <mergeCell ref="I46:K46"/>
    <mergeCell ref="L46:M46"/>
    <mergeCell ref="N46:P46"/>
    <mergeCell ref="Q46:R46"/>
    <mergeCell ref="V46:W46"/>
    <mergeCell ref="B45:D45"/>
    <mergeCell ref="E45:F45"/>
    <mergeCell ref="I45:K45"/>
    <mergeCell ref="L45:M45"/>
    <mergeCell ref="N45:P45"/>
    <mergeCell ref="Q45:R45"/>
    <mergeCell ref="V47:W47"/>
    <mergeCell ref="B48:D48"/>
    <mergeCell ref="E48:F48"/>
    <mergeCell ref="I48:K48"/>
    <mergeCell ref="L48:M48"/>
    <mergeCell ref="N48:P48"/>
    <mergeCell ref="Q48:R48"/>
    <mergeCell ref="V48:W48"/>
    <mergeCell ref="B47:D47"/>
    <mergeCell ref="E47:F47"/>
    <mergeCell ref="I47:K47"/>
    <mergeCell ref="L47:M47"/>
    <mergeCell ref="N47:P47"/>
    <mergeCell ref="Q47:R47"/>
    <mergeCell ref="V49:W49"/>
    <mergeCell ref="B50:D50"/>
    <mergeCell ref="E50:F50"/>
    <mergeCell ref="I50:K50"/>
    <mergeCell ref="L50:M50"/>
    <mergeCell ref="N50:P50"/>
    <mergeCell ref="Q50:R50"/>
    <mergeCell ref="V50:W50"/>
    <mergeCell ref="B49:D49"/>
    <mergeCell ref="E49:F49"/>
    <mergeCell ref="I49:K49"/>
    <mergeCell ref="L49:M49"/>
    <mergeCell ref="N49:P49"/>
    <mergeCell ref="Q49:R49"/>
    <mergeCell ref="V51:W51"/>
    <mergeCell ref="B52:D52"/>
    <mergeCell ref="E52:F52"/>
    <mergeCell ref="I52:K52"/>
    <mergeCell ref="L52:M52"/>
    <mergeCell ref="N52:P52"/>
    <mergeCell ref="Q52:R52"/>
    <mergeCell ref="V52:W52"/>
    <mergeCell ref="B51:D51"/>
    <mergeCell ref="E51:F51"/>
    <mergeCell ref="I51:K51"/>
    <mergeCell ref="L51:M51"/>
    <mergeCell ref="N51:P51"/>
    <mergeCell ref="Q51:R51"/>
    <mergeCell ref="V53:W53"/>
    <mergeCell ref="B54:D54"/>
    <mergeCell ref="E54:F54"/>
    <mergeCell ref="I54:K54"/>
    <mergeCell ref="L54:M54"/>
    <mergeCell ref="N54:P54"/>
    <mergeCell ref="Q54:R54"/>
    <mergeCell ref="V54:W54"/>
    <mergeCell ref="B53:D53"/>
    <mergeCell ref="E53:F53"/>
    <mergeCell ref="I53:K53"/>
    <mergeCell ref="L53:M53"/>
    <mergeCell ref="N53:P53"/>
    <mergeCell ref="Q53:R53"/>
    <mergeCell ref="B55:X55"/>
    <mergeCell ref="B56:D56"/>
    <mergeCell ref="E56:F56"/>
    <mergeCell ref="I56:K56"/>
    <mergeCell ref="L56:M56"/>
    <mergeCell ref="N56:P56"/>
    <mergeCell ref="Q56:R56"/>
    <mergeCell ref="T56:U56"/>
    <mergeCell ref="V56:W56"/>
    <mergeCell ref="A59:X59"/>
    <mergeCell ref="V57:W57"/>
    <mergeCell ref="B58:D58"/>
    <mergeCell ref="E58:F58"/>
    <mergeCell ref="I58:K58"/>
    <mergeCell ref="L58:M58"/>
    <mergeCell ref="N58:P58"/>
    <mergeCell ref="Q58:R58"/>
    <mergeCell ref="T58:U58"/>
    <mergeCell ref="V58:W58"/>
    <mergeCell ref="B57:D57"/>
    <mergeCell ref="E57:F57"/>
    <mergeCell ref="I57:K57"/>
    <mergeCell ref="L57:M57"/>
    <mergeCell ref="N57:P57"/>
    <mergeCell ref="Q57:R57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19" sqref="G19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2024</vt:lpstr>
      <vt:lpstr>Лист2</vt:lpstr>
      <vt:lpstr>Лист3</vt:lpstr>
      <vt:lpstr>Лист4</vt:lpstr>
      <vt:lpstr>'2024'!Область_печати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2024-01-25T07:46:39Z</dcterms:modified>
</cp:coreProperties>
</file>